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66925"/>
  <mc:AlternateContent xmlns:mc="http://schemas.openxmlformats.org/markup-compatibility/2006">
    <mc:Choice Requires="x15">
      <x15ac:absPath xmlns:x15ac="http://schemas.microsoft.com/office/spreadsheetml/2010/11/ac" url="O:\会員支援部\会員サービス課\労働保険\★雇用保険\雇用保険連絡表\HP掲載用(ファイル名はローマ字にする)\"/>
    </mc:Choice>
  </mc:AlternateContent>
  <xr:revisionPtr revIDLastSave="0" documentId="13_ncr:1_{2F46FE12-5732-4B04-8373-82D1767B34AB}" xr6:coauthVersionLast="47" xr6:coauthVersionMax="47" xr10:uidLastSave="{00000000-0000-0000-0000-000000000000}"/>
  <bookViews>
    <workbookView xWindow="28680" yWindow="-120" windowWidth="29040" windowHeight="15720" activeTab="1" xr2:uid="{00000000-000D-0000-FFFF-FFFF00000000}"/>
  </bookViews>
  <sheets>
    <sheet name="記入例" sheetId="6" r:id="rId1"/>
    <sheet name="退社" sheetId="1" r:id="rId2"/>
    <sheet name="離職票欄" sheetId="5" r:id="rId3"/>
  </sheets>
  <definedNames>
    <definedName name="_xlnm.Print_Area" localSheetId="0">記入例!$A$1:$Z$50</definedName>
    <definedName name="_xlnm.Print_Area" localSheetId="1">退社!$A$1:$Z$50</definedName>
    <definedName name="_xlnm.Print_Area" localSheetId="2">離職票欄!$A$5:$AF$27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43" i="6" l="1"/>
  <c r="AM43" i="6" s="1"/>
  <c r="AI43" i="6"/>
  <c r="AL43" i="6" l="1"/>
  <c r="AN43" i="6" s="1"/>
  <c r="Z40" i="5"/>
  <c r="Z39" i="5"/>
  <c r="Z38" i="5"/>
  <c r="Z37" i="5"/>
  <c r="Z36" i="5"/>
  <c r="Z35" i="5"/>
  <c r="Z34" i="5"/>
  <c r="Z33" i="5"/>
  <c r="Z32" i="5"/>
  <c r="Z31" i="5"/>
  <c r="Z30" i="5"/>
  <c r="Z29" i="5"/>
  <c r="Z28" i="5"/>
  <c r="Z27" i="5"/>
  <c r="Z26" i="5"/>
  <c r="Z25" i="5"/>
  <c r="Z24" i="5"/>
  <c r="Z23" i="5"/>
  <c r="Z22" i="5"/>
  <c r="Z21" i="5"/>
  <c r="Z20" i="5"/>
  <c r="Z19" i="5"/>
  <c r="Z18" i="5"/>
  <c r="Z17" i="5"/>
  <c r="AL16" i="5"/>
  <c r="AN16" i="5" s="1"/>
  <c r="AI16" i="5"/>
  <c r="AK16" i="5" s="1"/>
  <c r="Z16" i="5"/>
  <c r="Z15" i="5"/>
  <c r="AI14" i="5"/>
  <c r="F14" i="5"/>
  <c r="B15" i="5" s="1"/>
  <c r="F16" i="5" s="1"/>
  <c r="B16" i="5" s="1"/>
  <c r="F17" i="5" s="1"/>
  <c r="B17" i="5" s="1"/>
  <c r="F18" i="5" s="1"/>
  <c r="B18" i="5" s="1"/>
  <c r="F19" i="5" s="1"/>
  <c r="B19" i="5" s="1"/>
  <c r="F20" i="5" s="1"/>
  <c r="B20" i="5" s="1"/>
  <c r="F21" i="5" s="1"/>
  <c r="B21" i="5" s="1"/>
  <c r="F22" i="5" s="1"/>
  <c r="B22" i="5" s="1"/>
  <c r="F23" i="5" s="1"/>
  <c r="B23" i="5" s="1"/>
  <c r="F24" i="5" s="1"/>
  <c r="B24" i="5" s="1"/>
  <c r="F25" i="5" s="1"/>
  <c r="B25" i="5" s="1"/>
  <c r="F26" i="5" s="1"/>
  <c r="B26" i="5" s="1"/>
  <c r="F27" i="5" s="1"/>
  <c r="B27" i="5" s="1"/>
  <c r="AF6" i="5"/>
  <c r="AE6" i="5"/>
  <c r="AC6" i="5"/>
  <c r="AB6" i="5"/>
  <c r="AO16" i="5" l="1"/>
  <c r="AI17" i="5" l="1"/>
  <c r="AK17" i="5" s="1"/>
  <c r="AI18" i="5" s="1"/>
  <c r="AK18" i="5" s="1"/>
  <c r="AI19" i="5" s="1"/>
  <c r="AK19" i="5" s="1"/>
  <c r="AI20" i="5" s="1"/>
  <c r="AK20" i="5" s="1"/>
  <c r="AI21" i="5" s="1"/>
  <c r="AK21" i="5" s="1"/>
  <c r="AI22" i="5" s="1"/>
  <c r="AK22" i="5" s="1"/>
  <c r="AI23" i="5" s="1"/>
  <c r="AK23" i="5" s="1"/>
  <c r="AI24" i="5" s="1"/>
  <c r="AK24" i="5" s="1"/>
  <c r="AI25" i="5" s="1"/>
  <c r="AK25" i="5" s="1"/>
  <c r="AI26" i="5" s="1"/>
  <c r="AK26" i="5" s="1"/>
  <c r="AI27" i="5" s="1"/>
  <c r="AK27" i="5" s="1"/>
  <c r="AI28" i="5" s="1"/>
  <c r="AK28" i="5" s="1"/>
  <c r="AI29" i="5" s="1"/>
  <c r="AK29" i="5" s="1"/>
  <c r="L15" i="5"/>
  <c r="P16" i="5" s="1"/>
  <c r="L16" i="5" l="1"/>
  <c r="P17" i="5" s="1"/>
  <c r="L17" i="5" s="1"/>
  <c r="P18" i="5" s="1"/>
  <c r="L18" i="5" s="1"/>
  <c r="P19" i="5" s="1"/>
  <c r="L19" i="5" s="1"/>
  <c r="P20" i="5" s="1"/>
  <c r="L20" i="5" s="1"/>
  <c r="P21" i="5" s="1"/>
  <c r="L21" i="5" s="1"/>
  <c r="P22" i="5" s="1"/>
  <c r="L22" i="5" s="1"/>
  <c r="P23" i="5" s="1"/>
  <c r="L23" i="5" s="1"/>
  <c r="P24" i="5" s="1"/>
  <c r="L24" i="5" s="1"/>
  <c r="P25" i="5" s="1"/>
  <c r="L25" i="5" s="1"/>
  <c r="P26" i="5" s="1"/>
  <c r="L26" i="5" s="1"/>
  <c r="P27" i="5" s="1"/>
  <c r="L27" i="5" s="1"/>
  <c r="AK43" i="1"/>
  <c r="AM43" i="1" s="1"/>
  <c r="AI43" i="1"/>
  <c r="AL43" i="1" l="1"/>
  <c r="AN4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川畑 なつ美</author>
  </authors>
  <commentList>
    <comment ref="C11" authorId="0" shapeId="0" xr:uid="{0AB0FDEA-59EB-4B7C-8707-8B7D8F438D73}">
      <text>
        <r>
          <rPr>
            <sz val="9"/>
            <color indexed="81"/>
            <rFont val="MS P ゴシック"/>
            <family val="3"/>
            <charset val="128"/>
          </rPr>
          <t xml:space="preserve">
・以下の場合、添付書類も提出してください。
　　①　外国人労働者の場合　→　在留カード
　　②　解雇、重責解雇の場合　
　　　　→　解雇通知書、就業規則の該当箇所
　　③　契約期間満了の場合　
　　　　→　契約期間すべての契約書or雇入通知書
　　④　定年の場合　→　就業規則の該当箇所
　　⑤　休業手当の支給がある場合　
　　　　→　該当期間のタイムカード(出勤簿)、賃金台帳
</t>
        </r>
      </text>
    </comment>
  </commentList>
</comments>
</file>

<file path=xl/sharedStrings.xml><?xml version="1.0" encoding="utf-8"?>
<sst xmlns="http://schemas.openxmlformats.org/spreadsheetml/2006/main" count="475" uniqueCount="178">
  <si>
    <t>事業所コード</t>
    <rPh sb="0" eb="3">
      <t>ジギョウショ</t>
    </rPh>
    <phoneticPr fontId="2"/>
  </si>
  <si>
    <t>事　業　所　名</t>
    <rPh sb="0" eb="1">
      <t>コト</t>
    </rPh>
    <rPh sb="2" eb="3">
      <t>ゴウ</t>
    </rPh>
    <rPh sb="4" eb="5">
      <t>ショ</t>
    </rPh>
    <rPh sb="6" eb="7">
      <t>メイ</t>
    </rPh>
    <phoneticPr fontId="2"/>
  </si>
  <si>
    <t>人事担当者</t>
    <rPh sb="0" eb="2">
      <t>ジンジ</t>
    </rPh>
    <rPh sb="2" eb="5">
      <t>タントウシャ</t>
    </rPh>
    <phoneticPr fontId="2"/>
  </si>
  <si>
    <t>社員コード</t>
    <rPh sb="0" eb="2">
      <t>シャイン</t>
    </rPh>
    <phoneticPr fontId="2"/>
  </si>
  <si>
    <t>カナ</t>
    <phoneticPr fontId="2"/>
  </si>
  <si>
    <t>生年月日</t>
    <rPh sb="0" eb="2">
      <t>セイネン</t>
    </rPh>
    <rPh sb="2" eb="4">
      <t>ガッピ</t>
    </rPh>
    <phoneticPr fontId="2"/>
  </si>
  <si>
    <t>氏名</t>
    <rPh sb="0" eb="1">
      <t>シ</t>
    </rPh>
    <rPh sb="1" eb="2">
      <t>メイ</t>
    </rPh>
    <phoneticPr fontId="2"/>
  </si>
  <si>
    <t>□</t>
  </si>
  <si>
    <t>昭和</t>
    <rPh sb="0" eb="2">
      <t>ショウワ</t>
    </rPh>
    <phoneticPr fontId="2"/>
  </si>
  <si>
    <t>年</t>
    <rPh sb="0" eb="1">
      <t>ネン</t>
    </rPh>
    <phoneticPr fontId="2"/>
  </si>
  <si>
    <t>月</t>
    <rPh sb="0" eb="1">
      <t>ガツ</t>
    </rPh>
    <phoneticPr fontId="2"/>
  </si>
  <si>
    <t>日</t>
    <rPh sb="0" eb="1">
      <t>ヒ</t>
    </rPh>
    <phoneticPr fontId="2"/>
  </si>
  <si>
    <t>平成</t>
    <rPh sb="0" eb="2">
      <t>ヘイセイ</t>
    </rPh>
    <phoneticPr fontId="2"/>
  </si>
  <si>
    <r>
      <t xml:space="preserve">退社年月日
</t>
    </r>
    <r>
      <rPr>
        <sz val="8"/>
        <color theme="1"/>
        <rFont val="游ゴシック"/>
        <family val="3"/>
        <charset val="128"/>
        <scheme val="minor"/>
      </rPr>
      <t>保険喪失のみは最終日</t>
    </r>
    <rPh sb="0" eb="2">
      <t>タイシャ</t>
    </rPh>
    <rPh sb="2" eb="5">
      <t>ネンガッピ</t>
    </rPh>
    <rPh sb="6" eb="8">
      <t>ホケン</t>
    </rPh>
    <rPh sb="8" eb="10">
      <t>ソウシツ</t>
    </rPh>
    <rPh sb="13" eb="16">
      <t>サイシュウビ</t>
    </rPh>
    <phoneticPr fontId="2"/>
  </si>
  <si>
    <t>令和</t>
    <rPh sb="0" eb="2">
      <t>レイワ</t>
    </rPh>
    <phoneticPr fontId="2"/>
  </si>
  <si>
    <t>月</t>
    <rPh sb="0" eb="1">
      <t>ツキ</t>
    </rPh>
    <phoneticPr fontId="2"/>
  </si>
  <si>
    <t>電話番号</t>
    <rPh sb="0" eb="2">
      <t>デンワ</t>
    </rPh>
    <rPh sb="2" eb="4">
      <t>バンゴウ</t>
    </rPh>
    <phoneticPr fontId="2"/>
  </si>
  <si>
    <t>未加入者</t>
    <rPh sb="0" eb="4">
      <t>ミカニュウシャ</t>
    </rPh>
    <phoneticPr fontId="2"/>
  </si>
  <si>
    <t>①</t>
    <phoneticPr fontId="2"/>
  </si>
  <si>
    <t>記載内容に関する確認書（被保険者）または疎明書（事業主）を添付</t>
    <rPh sb="0" eb="2">
      <t>キサイ</t>
    </rPh>
    <rPh sb="2" eb="4">
      <t>ナイヨウ</t>
    </rPh>
    <rPh sb="5" eb="6">
      <t>カン</t>
    </rPh>
    <rPh sb="8" eb="11">
      <t>カクニンショ</t>
    </rPh>
    <rPh sb="12" eb="16">
      <t>ヒホケンシャ</t>
    </rPh>
    <rPh sb="20" eb="22">
      <t>ソメイ</t>
    </rPh>
    <rPh sb="22" eb="23">
      <t>ショ</t>
    </rPh>
    <rPh sb="24" eb="27">
      <t>ジギョウヌシ</t>
    </rPh>
    <rPh sb="29" eb="31">
      <t>テンプ</t>
    </rPh>
    <phoneticPr fontId="2"/>
  </si>
  <si>
    <t>②</t>
    <phoneticPr fontId="2"/>
  </si>
  <si>
    <t>③</t>
    <phoneticPr fontId="2"/>
  </si>
  <si>
    <t>（</t>
    <phoneticPr fontId="2"/>
  </si>
  <si>
    <t>日</t>
    <rPh sb="0" eb="1">
      <t>ニチ</t>
    </rPh>
    <phoneticPr fontId="2"/>
  </si>
  <si>
    <t>)</t>
    <phoneticPr fontId="2"/>
  </si>
  <si>
    <t>自己都合</t>
    <rPh sb="0" eb="2">
      <t>ジコ</t>
    </rPh>
    <rPh sb="2" eb="4">
      <t>ツゴウ</t>
    </rPh>
    <phoneticPr fontId="2"/>
  </si>
  <si>
    <t>(</t>
    <phoneticPr fontId="2"/>
  </si>
  <si>
    <t>事業主都合</t>
    <rPh sb="0" eb="3">
      <t>ジギョウヌシ</t>
    </rPh>
    <rPh sb="3" eb="5">
      <t>ツゴウ</t>
    </rPh>
    <phoneticPr fontId="2"/>
  </si>
  <si>
    <t>退職勧奨に合意</t>
    <rPh sb="0" eb="2">
      <t>タイショク</t>
    </rPh>
    <rPh sb="2" eb="4">
      <t>カンショウ</t>
    </rPh>
    <rPh sb="5" eb="7">
      <t>ゴウイ</t>
    </rPh>
    <phoneticPr fontId="2"/>
  </si>
  <si>
    <t>契約期間満了</t>
    <rPh sb="0" eb="2">
      <t>ケイヤク</t>
    </rPh>
    <rPh sb="2" eb="4">
      <t>キカン</t>
    </rPh>
    <rPh sb="4" eb="6">
      <t>マンリョウ</t>
    </rPh>
    <phoneticPr fontId="2"/>
  </si>
  <si>
    <t>継続確約有</t>
    <rPh sb="0" eb="2">
      <t>ケイゾク</t>
    </rPh>
    <rPh sb="2" eb="4">
      <t>カクヤク</t>
    </rPh>
    <rPh sb="4" eb="5">
      <t>アリ</t>
    </rPh>
    <phoneticPr fontId="2"/>
  </si>
  <si>
    <t>雇止通知有</t>
    <rPh sb="0" eb="1">
      <t>ヤトイ</t>
    </rPh>
    <rPh sb="1" eb="2">
      <t>ド</t>
    </rPh>
    <rPh sb="2" eb="4">
      <t>ツウチ</t>
    </rPh>
    <rPh sb="4" eb="5">
      <t>アリ</t>
    </rPh>
    <phoneticPr fontId="2"/>
  </si>
  <si>
    <t>労働者から契約更新（継続）の申し出</t>
    <rPh sb="0" eb="3">
      <t>ロウドウシャ</t>
    </rPh>
    <rPh sb="5" eb="7">
      <t>ケイヤク</t>
    </rPh>
    <rPh sb="7" eb="9">
      <t>コウシン</t>
    </rPh>
    <rPh sb="10" eb="12">
      <t>ケイゾク</t>
    </rPh>
    <rPh sb="14" eb="15">
      <t>モウ</t>
    </rPh>
    <rPh sb="16" eb="17">
      <t>デ</t>
    </rPh>
    <phoneticPr fontId="2"/>
  </si>
  <si>
    <t>希望有</t>
    <rPh sb="0" eb="2">
      <t>キボウ</t>
    </rPh>
    <rPh sb="2" eb="3">
      <t>アリ</t>
    </rPh>
    <phoneticPr fontId="2"/>
  </si>
  <si>
    <t>希望なし</t>
    <rPh sb="0" eb="2">
      <t>キボウ</t>
    </rPh>
    <phoneticPr fontId="2"/>
  </si>
  <si>
    <t>申し出がなかった</t>
    <rPh sb="0" eb="1">
      <t>モウ</t>
    </rPh>
    <rPh sb="2" eb="3">
      <t>デ</t>
    </rPh>
    <phoneticPr fontId="2"/>
  </si>
  <si>
    <t>回</t>
    <rPh sb="0" eb="1">
      <t>カイ</t>
    </rPh>
    <phoneticPr fontId="2"/>
  </si>
  <si>
    <t>定年後再雇用における期限到来</t>
    <rPh sb="0" eb="3">
      <t>テイネンゴ</t>
    </rPh>
    <rPh sb="3" eb="4">
      <t>サイ</t>
    </rPh>
    <rPh sb="4" eb="6">
      <t>コヨウ</t>
    </rPh>
    <rPh sb="10" eb="12">
      <t>キゲン</t>
    </rPh>
    <rPh sb="12" eb="14">
      <t>トウライ</t>
    </rPh>
    <phoneticPr fontId="2"/>
  </si>
  <si>
    <t>定年年齢</t>
    <rPh sb="0" eb="2">
      <t>テイネン</t>
    </rPh>
    <rPh sb="2" eb="4">
      <t>ネンレイ</t>
    </rPh>
    <phoneticPr fontId="2"/>
  </si>
  <si>
    <t>歳</t>
    <rPh sb="0" eb="1">
      <t>サイ</t>
    </rPh>
    <phoneticPr fontId="2"/>
  </si>
  <si>
    <t>労働者から定年後の継続雇用</t>
    <rPh sb="0" eb="3">
      <t>ロウドウシャ</t>
    </rPh>
    <rPh sb="5" eb="8">
      <t>テイネンゴ</t>
    </rPh>
    <rPh sb="9" eb="11">
      <t>ケイゾク</t>
    </rPh>
    <rPh sb="11" eb="13">
      <t>コヨウ</t>
    </rPh>
    <phoneticPr fontId="2"/>
  </si>
  <si>
    <r>
      <t xml:space="preserve">その他
</t>
    </r>
    <r>
      <rPr>
        <sz val="6"/>
        <color theme="1"/>
        <rFont val="游ゴシック"/>
        <family val="3"/>
        <charset val="128"/>
        <scheme val="minor"/>
      </rPr>
      <t>※具体的理由を記入</t>
    </r>
    <rPh sb="2" eb="3">
      <t>タ</t>
    </rPh>
    <rPh sb="5" eb="8">
      <t>グタイテキ</t>
    </rPh>
    <rPh sb="8" eb="10">
      <t>リユウ</t>
    </rPh>
    <rPh sb="11" eb="13">
      <t>キニュウ</t>
    </rPh>
    <phoneticPr fontId="2"/>
  </si>
  <si>
    <t>例：死亡、行方不明、懲戒解雇、休業後復帰できず、事業所廃止、取締役就任、移籍出向　など</t>
    <rPh sb="0" eb="1">
      <t>レイ</t>
    </rPh>
    <rPh sb="2" eb="4">
      <t>シボウ</t>
    </rPh>
    <rPh sb="5" eb="7">
      <t>ユクエ</t>
    </rPh>
    <rPh sb="7" eb="9">
      <t>フメイ</t>
    </rPh>
    <rPh sb="10" eb="12">
      <t>チョウカイ</t>
    </rPh>
    <rPh sb="12" eb="14">
      <t>カイコ</t>
    </rPh>
    <rPh sb="15" eb="17">
      <t>キュウギョウ</t>
    </rPh>
    <rPh sb="17" eb="18">
      <t>ゴ</t>
    </rPh>
    <rPh sb="18" eb="20">
      <t>フッキ</t>
    </rPh>
    <rPh sb="24" eb="27">
      <t>ジギョウショ</t>
    </rPh>
    <rPh sb="27" eb="29">
      <t>ハイシ</t>
    </rPh>
    <rPh sb="30" eb="33">
      <t>トリシマリヤク</t>
    </rPh>
    <rPh sb="33" eb="35">
      <t>シュウニン</t>
    </rPh>
    <rPh sb="36" eb="38">
      <t>イセキ</t>
    </rPh>
    <rPh sb="38" eb="40">
      <t>シュッコウ</t>
    </rPh>
    <phoneticPr fontId="2"/>
  </si>
  <si>
    <t>週</t>
    <rPh sb="0" eb="1">
      <t>シュウ</t>
    </rPh>
    <phoneticPr fontId="2"/>
  </si>
  <si>
    <t>時間</t>
    <rPh sb="0" eb="2">
      <t>ジカン</t>
    </rPh>
    <phoneticPr fontId="2"/>
  </si>
  <si>
    <t>分</t>
    <rPh sb="0" eb="1">
      <t>フン</t>
    </rPh>
    <phoneticPr fontId="2"/>
  </si>
  <si>
    <r>
      <t xml:space="preserve">外国人
</t>
    </r>
    <r>
      <rPr>
        <sz val="6"/>
        <color theme="1"/>
        <rFont val="游ゴシック"/>
        <family val="3"/>
        <charset val="128"/>
        <scheme val="minor"/>
      </rPr>
      <t xml:space="preserve">
※保険未加入も記入</t>
    </r>
    <rPh sb="0" eb="2">
      <t>ガイコク</t>
    </rPh>
    <rPh sb="2" eb="3">
      <t>ジン</t>
    </rPh>
    <phoneticPr fontId="2"/>
  </si>
  <si>
    <t>ローマ字氏名</t>
    <rPh sb="3" eb="4">
      <t>ジ</t>
    </rPh>
    <rPh sb="4" eb="6">
      <t>シメイ</t>
    </rPh>
    <phoneticPr fontId="2"/>
  </si>
  <si>
    <t>在留カード</t>
    <rPh sb="0" eb="2">
      <t>ザイリュウ</t>
    </rPh>
    <phoneticPr fontId="2"/>
  </si>
  <si>
    <t>国籍・地域</t>
    <rPh sb="0" eb="2">
      <t>コクセキ</t>
    </rPh>
    <rPh sb="3" eb="5">
      <t>チイキ</t>
    </rPh>
    <phoneticPr fontId="2"/>
  </si>
  <si>
    <t>番号</t>
    <rPh sb="0" eb="2">
      <t>バンゴウ</t>
    </rPh>
    <phoneticPr fontId="2"/>
  </si>
  <si>
    <t>在留期間</t>
    <rPh sb="0" eb="2">
      <t>ザイリュウ</t>
    </rPh>
    <rPh sb="2" eb="4">
      <t>キカン</t>
    </rPh>
    <phoneticPr fontId="2"/>
  </si>
  <si>
    <t>在留資格</t>
    <rPh sb="0" eb="2">
      <t>ザイリュウ</t>
    </rPh>
    <rPh sb="2" eb="4">
      <t>シカク</t>
    </rPh>
    <phoneticPr fontId="2"/>
  </si>
  <si>
    <t>備　考</t>
    <rPh sb="0" eb="1">
      <t>ビ</t>
    </rPh>
    <rPh sb="2" eb="3">
      <t>コウ</t>
    </rPh>
    <phoneticPr fontId="2"/>
  </si>
  <si>
    <t>※事務
処理欄</t>
    <rPh sb="1" eb="3">
      <t>ジム</t>
    </rPh>
    <rPh sb="4" eb="6">
      <t>ショリ</t>
    </rPh>
    <rPh sb="6" eb="7">
      <t>ラン</t>
    </rPh>
    <phoneticPr fontId="2"/>
  </si>
  <si>
    <t>未回収時の理由</t>
    <rPh sb="0" eb="3">
      <t>ミカイシュウ</t>
    </rPh>
    <rPh sb="3" eb="4">
      <t>ジ</t>
    </rPh>
    <rPh sb="5" eb="7">
      <t>リユウ</t>
    </rPh>
    <phoneticPr fontId="2"/>
  </si>
  <si>
    <t>※マイナ登録</t>
    <rPh sb="4" eb="6">
      <t>トウロク</t>
    </rPh>
    <phoneticPr fontId="2"/>
  </si>
  <si>
    <t>喪失区分</t>
    <rPh sb="0" eb="2">
      <t>ソウシツ</t>
    </rPh>
    <rPh sb="2" eb="4">
      <t>クブン</t>
    </rPh>
    <phoneticPr fontId="2"/>
  </si>
  <si>
    <t>喪失理由</t>
    <rPh sb="0" eb="2">
      <t>ソウシツ</t>
    </rPh>
    <rPh sb="2" eb="4">
      <t>リユウ</t>
    </rPh>
    <phoneticPr fontId="2"/>
  </si>
  <si>
    <t>短時間へ変更</t>
    <rPh sb="0" eb="3">
      <t>タンジカン</t>
    </rPh>
    <rPh sb="4" eb="6">
      <t>ヘンコウ</t>
    </rPh>
    <phoneticPr fontId="2"/>
  </si>
  <si>
    <t>社会保険</t>
    <rPh sb="0" eb="2">
      <t>シャカイ</t>
    </rPh>
    <rPh sb="2" eb="4">
      <t>ホケン</t>
    </rPh>
    <phoneticPr fontId="2"/>
  </si>
  <si>
    <t>雇用保険</t>
    <rPh sb="0" eb="2">
      <t>コヨウ</t>
    </rPh>
    <rPh sb="2" eb="4">
      <t>ホケン</t>
    </rPh>
    <phoneticPr fontId="2"/>
  </si>
  <si>
    <t>退社理由</t>
    <rPh sb="0" eb="2">
      <t>タイシャ</t>
    </rPh>
    <rPh sb="2" eb="4">
      <t>リユウ</t>
    </rPh>
    <phoneticPr fontId="2"/>
  </si>
  <si>
    <t>契約更新（継続）の確約</t>
    <rPh sb="0" eb="2">
      <t>ケイヤク</t>
    </rPh>
    <rPh sb="2" eb="4">
      <t>コウシン</t>
    </rPh>
    <rPh sb="5" eb="7">
      <t>ケイゾク</t>
    </rPh>
    <rPh sb="9" eb="11">
      <t>カクヤク</t>
    </rPh>
    <phoneticPr fontId="2"/>
  </si>
  <si>
    <t>更新の確約なし、または条件付</t>
    <rPh sb="0" eb="2">
      <t>コウシン</t>
    </rPh>
    <rPh sb="3" eb="5">
      <t>カクヤク</t>
    </rPh>
    <rPh sb="11" eb="14">
      <t>ジョウケンツ</t>
    </rPh>
    <phoneticPr fontId="2"/>
  </si>
  <si>
    <t>定　年</t>
    <rPh sb="0" eb="1">
      <t>サダム</t>
    </rPh>
    <rPh sb="2" eb="3">
      <t>ネン</t>
    </rPh>
    <phoneticPr fontId="2"/>
  </si>
  <si>
    <t>退　社</t>
    <rPh sb="0" eb="1">
      <t>タイ</t>
    </rPh>
    <rPh sb="2" eb="3">
      <t>シャ</t>
    </rPh>
    <phoneticPr fontId="2"/>
  </si>
  <si>
    <t>※大文字</t>
    <rPh sb="1" eb="4">
      <t>オオモジ</t>
    </rPh>
    <phoneticPr fontId="2"/>
  </si>
  <si>
    <t>※西暦</t>
    <rPh sb="1" eb="3">
      <t>セイレキ</t>
    </rPh>
    <phoneticPr fontId="2"/>
  </si>
  <si>
    <t>マイナンバー　※未提出の場合</t>
    <rPh sb="8" eb="11">
      <t>ミテイシュツ</t>
    </rPh>
    <rPh sb="12" eb="14">
      <t>バアイ</t>
    </rPh>
    <phoneticPr fontId="2"/>
  </si>
  <si>
    <t>その他</t>
    <rPh sb="2" eb="3">
      <t>タ</t>
    </rPh>
    <phoneticPr fontId="2"/>
  </si>
  <si>
    <t>）</t>
    <phoneticPr fontId="2"/>
  </si>
  <si>
    <t>退職理由の確認資料を添付　※退職届(写)、契約期間満了時は直近の雇用契約書(写)など</t>
    <rPh sb="0" eb="2">
      <t>タイショク</t>
    </rPh>
    <rPh sb="2" eb="4">
      <t>リユウ</t>
    </rPh>
    <rPh sb="5" eb="7">
      <t>カクニン</t>
    </rPh>
    <rPh sb="7" eb="9">
      <t>シリョウ</t>
    </rPh>
    <rPh sb="10" eb="12">
      <t>テンプ</t>
    </rPh>
    <rPh sb="14" eb="17">
      <t>タイショクトドケ</t>
    </rPh>
    <rPh sb="21" eb="23">
      <t>ケイヤク</t>
    </rPh>
    <phoneticPr fontId="2"/>
  </si>
  <si>
    <t>退職月の出勤簿(写)を添付　※賃金締め日以外の退職は、最終月の出勤日数（有給含）でも可</t>
    <rPh sb="0" eb="2">
      <t>タイショク</t>
    </rPh>
    <rPh sb="2" eb="3">
      <t>ツキ</t>
    </rPh>
    <rPh sb="4" eb="6">
      <t>シュッキン</t>
    </rPh>
    <rPh sb="6" eb="7">
      <t>ボ</t>
    </rPh>
    <rPh sb="8" eb="9">
      <t>ウツ</t>
    </rPh>
    <rPh sb="11" eb="13">
      <t>テンプ</t>
    </rPh>
    <rPh sb="15" eb="17">
      <t>チンギン</t>
    </rPh>
    <rPh sb="17" eb="18">
      <t>シ</t>
    </rPh>
    <rPh sb="19" eb="20">
      <t>ビ</t>
    </rPh>
    <rPh sb="20" eb="22">
      <t>イガイ</t>
    </rPh>
    <rPh sb="23" eb="25">
      <t>タイショク</t>
    </rPh>
    <rPh sb="27" eb="29">
      <t>サイシュウ</t>
    </rPh>
    <rPh sb="29" eb="30">
      <t>ツキ</t>
    </rPh>
    <rPh sb="31" eb="33">
      <t>シュッキン</t>
    </rPh>
    <rPh sb="33" eb="35">
      <t>ニッスウ</t>
    </rPh>
    <rPh sb="42" eb="43">
      <t>カ</t>
    </rPh>
    <phoneticPr fontId="2"/>
  </si>
  <si>
    <t>退職日前1年分の賃金台帳を添付</t>
    <rPh sb="13" eb="15">
      <t>テンプ</t>
    </rPh>
    <phoneticPr fontId="2"/>
  </si>
  <si>
    <t>欠勤（</t>
    <rPh sb="0" eb="2">
      <t>ケッキン</t>
    </rPh>
    <phoneticPr fontId="2"/>
  </si>
  <si>
    <r>
      <t>離職票
発行</t>
    </r>
    <r>
      <rPr>
        <sz val="10"/>
        <color theme="1"/>
        <rFont val="Segoe UI Symbol"/>
        <family val="3"/>
      </rPr>
      <t>☑</t>
    </r>
    <rPh sb="0" eb="2">
      <t>リショク</t>
    </rPh>
    <rPh sb="2" eb="3">
      <t>ヒョウ</t>
    </rPh>
    <rPh sb="4" eb="6">
      <t>ハッコウ</t>
    </rPh>
    <phoneticPr fontId="2"/>
  </si>
  <si>
    <t>最終月　出勤（</t>
    <rPh sb="0" eb="2">
      <t>サイシュウ</t>
    </rPh>
    <rPh sb="2" eb="3">
      <t>ツキ</t>
    </rPh>
    <rPh sb="4" eb="6">
      <t>シュッキン</t>
    </rPh>
    <phoneticPr fontId="2"/>
  </si>
  <si>
    <t>解　雇</t>
    <rPh sb="0" eb="1">
      <t>カイ</t>
    </rPh>
    <rPh sb="2" eb="3">
      <t>ヤトイ</t>
    </rPh>
    <phoneticPr fontId="2"/>
  </si>
  <si>
    <t>ヶ月</t>
    <rPh sb="1" eb="2">
      <t>ゲツ</t>
    </rPh>
    <phoneticPr fontId="2"/>
  </si>
  <si>
    <t>更新回数</t>
    <phoneticPr fontId="2"/>
  </si>
  <si>
    <t>通算の契約期間</t>
    <rPh sb="0" eb="2">
      <t>ツウサン</t>
    </rPh>
    <phoneticPr fontId="2"/>
  </si>
  <si>
    <t>直近の契約</t>
    <rPh sb="0" eb="2">
      <t>チョッキン</t>
    </rPh>
    <rPh sb="3" eb="5">
      <t>ケイヤク</t>
    </rPh>
    <phoneticPr fontId="2"/>
  </si>
  <si>
    <t>マイナ入力</t>
    <rPh sb="3" eb="5">
      <t>ニュウリョク</t>
    </rPh>
    <phoneticPr fontId="2"/>
  </si>
  <si>
    <t>入力値</t>
    <rPh sb="0" eb="3">
      <t>ニュウリョクチ</t>
    </rPh>
    <phoneticPr fontId="2"/>
  </si>
  <si>
    <t>桁数</t>
    <rPh sb="0" eb="2">
      <t>ケタスウ</t>
    </rPh>
    <phoneticPr fontId="2"/>
  </si>
  <si>
    <t>CD</t>
    <phoneticPr fontId="2"/>
  </si>
  <si>
    <t>判定</t>
    <rPh sb="0" eb="2">
      <t>ハンテイ</t>
    </rPh>
    <phoneticPr fontId="2"/>
  </si>
  <si>
    <t>マイナCD</t>
    <phoneticPr fontId="2"/>
  </si>
  <si>
    <t>A</t>
  </si>
  <si>
    <t>B</t>
  </si>
  <si>
    <t>C</t>
  </si>
  <si>
    <t>D</t>
  </si>
  <si>
    <t>E</t>
  </si>
  <si>
    <t>F</t>
  </si>
  <si>
    <t>G</t>
  </si>
  <si>
    <t>H</t>
  </si>
  <si>
    <t>I</t>
  </si>
  <si>
    <t>J</t>
  </si>
  <si>
    <t>K</t>
  </si>
  <si>
    <t>L</t>
  </si>
  <si>
    <t>M</t>
  </si>
  <si>
    <t>N</t>
  </si>
  <si>
    <t>O</t>
  </si>
  <si>
    <t>P</t>
  </si>
  <si>
    <t>Q</t>
  </si>
  <si>
    <t>R</t>
  </si>
  <si>
    <t>S</t>
  </si>
  <si>
    <t>T</t>
  </si>
  <si>
    <t>U</t>
  </si>
  <si>
    <t>V</t>
  </si>
  <si>
    <t>W</t>
  </si>
  <si>
    <t>X</t>
  </si>
  <si>
    <t>Y</t>
  </si>
  <si>
    <t>Z</t>
  </si>
  <si>
    <t>①年月日を西暦で入力してください→</t>
    <rPh sb="1" eb="4">
      <t>ネンガッピ</t>
    </rPh>
    <rPh sb="5" eb="7">
      <t>セイレキ</t>
    </rPh>
    <rPh sb="8" eb="10">
      <t>ニュウリョク</t>
    </rPh>
    <phoneticPr fontId="12"/>
  </si>
  <si>
    <t>取得年月日
（≒入社）</t>
    <rPh sb="0" eb="2">
      <t>シュトク</t>
    </rPh>
    <rPh sb="2" eb="5">
      <t>ネンガッピ</t>
    </rPh>
    <rPh sb="8" eb="10">
      <t>ニュウシャ</t>
    </rPh>
    <phoneticPr fontId="12"/>
  </si>
  <si>
    <t>※離職年月日までの期間が1年未満の場合は必ず入力してください。（1年以上の場合は空欄可）</t>
    <phoneticPr fontId="12"/>
  </si>
  <si>
    <t>離職年月日</t>
    <rPh sb="0" eb="2">
      <t>リショク</t>
    </rPh>
    <rPh sb="2" eb="5">
      <t>ネンガッピ</t>
    </rPh>
    <phoneticPr fontId="12"/>
  </si>
  <si>
    <t>②　↓離職者の氏名、住所、電話番号、賃金形態を入力してください</t>
    <rPh sb="3" eb="6">
      <t>リショクシャ</t>
    </rPh>
    <rPh sb="7" eb="9">
      <t>シメイ</t>
    </rPh>
    <rPh sb="10" eb="12">
      <t>ジュウショ</t>
    </rPh>
    <rPh sb="13" eb="15">
      <t>デンワ</t>
    </rPh>
    <rPh sb="15" eb="17">
      <t>バンゴウ</t>
    </rPh>
    <rPh sb="18" eb="20">
      <t>チンギン</t>
    </rPh>
    <rPh sb="20" eb="22">
      <t>ケイタイ</t>
    </rPh>
    <rPh sb="23" eb="25">
      <t>ニュウリョク</t>
    </rPh>
    <phoneticPr fontId="12"/>
  </si>
  <si>
    <t>賃金締切日</t>
    <rPh sb="0" eb="2">
      <t>チンギン</t>
    </rPh>
    <rPh sb="2" eb="5">
      <t>シメキリビ</t>
    </rPh>
    <phoneticPr fontId="12"/>
  </si>
  <si>
    <t>※毎月末日締めの場合は「31」を入力してください。</t>
    <rPh sb="1" eb="3">
      <t>マイツキ</t>
    </rPh>
    <rPh sb="5" eb="6">
      <t>シ</t>
    </rPh>
    <rPh sb="8" eb="10">
      <t>バアイ</t>
    </rPh>
    <phoneticPr fontId="12"/>
  </si>
  <si>
    <t>雇用保険被保険者離職証明書</t>
    <rPh sb="0" eb="2">
      <t>コヨウ</t>
    </rPh>
    <rPh sb="2" eb="4">
      <t>ホケン</t>
    </rPh>
    <rPh sb="4" eb="8">
      <t>ヒホケンシャ</t>
    </rPh>
    <rPh sb="8" eb="10">
      <t>リショク</t>
    </rPh>
    <rPh sb="10" eb="13">
      <t>ショウメイショ</t>
    </rPh>
    <phoneticPr fontId="12"/>
  </si>
  <si>
    <t>離職者の</t>
    <rPh sb="0" eb="3">
      <t>リショクシャ</t>
    </rPh>
    <phoneticPr fontId="12"/>
  </si>
  <si>
    <t>フリガナ</t>
    <phoneticPr fontId="12"/>
  </si>
  <si>
    <t>離職
年月日</t>
    <rPh sb="0" eb="2">
      <t>リショク</t>
    </rPh>
    <rPh sb="3" eb="6">
      <t>ネンガッピ</t>
    </rPh>
    <phoneticPr fontId="12"/>
  </si>
  <si>
    <t>氏名</t>
    <phoneticPr fontId="12"/>
  </si>
  <si>
    <t>〒</t>
  </si>
  <si>
    <t>月給</t>
    <rPh sb="0" eb="2">
      <t>ゲッキュウ</t>
    </rPh>
    <phoneticPr fontId="12"/>
  </si>
  <si>
    <t>住所</t>
    <rPh sb="0" eb="2">
      <t>ジュウショ</t>
    </rPh>
    <phoneticPr fontId="12"/>
  </si>
  <si>
    <t>日給</t>
    <rPh sb="0" eb="2">
      <t>ニッキュウ</t>
    </rPh>
    <phoneticPr fontId="12"/>
  </si>
  <si>
    <t>電話番号</t>
    <rPh sb="0" eb="2">
      <t>デンワ</t>
    </rPh>
    <rPh sb="2" eb="4">
      <t>バンゴウ</t>
    </rPh>
    <phoneticPr fontId="12"/>
  </si>
  <si>
    <t>賃金形態</t>
    <rPh sb="0" eb="4">
      <t>チンギンケイタイ</t>
    </rPh>
    <phoneticPr fontId="12"/>
  </si>
  <si>
    <t>時給</t>
    <rPh sb="0" eb="2">
      <t>ジキュウ</t>
    </rPh>
    <phoneticPr fontId="12"/>
  </si>
  <si>
    <t>離職の日以前の賃金支払状況等</t>
    <rPh sb="0" eb="2">
      <t>リショク</t>
    </rPh>
    <rPh sb="3" eb="4">
      <t>ヒ</t>
    </rPh>
    <rPh sb="4" eb="6">
      <t>イゼン</t>
    </rPh>
    <rPh sb="7" eb="9">
      <t>チンギン</t>
    </rPh>
    <rPh sb="9" eb="11">
      <t>シハラ</t>
    </rPh>
    <rPh sb="11" eb="13">
      <t>ジョウキョウ</t>
    </rPh>
    <rPh sb="13" eb="14">
      <t>トウ</t>
    </rPh>
    <phoneticPr fontId="12"/>
  </si>
  <si>
    <t>被保険者期間
算定対象期間</t>
    <rPh sb="0" eb="4">
      <t>ヒホケンシャ</t>
    </rPh>
    <rPh sb="4" eb="6">
      <t>キカン</t>
    </rPh>
    <rPh sb="7" eb="9">
      <t>サンテイ</t>
    </rPh>
    <rPh sb="9" eb="11">
      <t>タイショウ</t>
    </rPh>
    <rPh sb="11" eb="13">
      <t>キカン</t>
    </rPh>
    <phoneticPr fontId="12"/>
  </si>
  <si>
    <t>基礎
日数</t>
    <rPh sb="0" eb="2">
      <t>キソ</t>
    </rPh>
    <rPh sb="3" eb="5">
      <t>ニッスウ</t>
    </rPh>
    <phoneticPr fontId="12"/>
  </si>
  <si>
    <t>賃 金 支 払
 対 象 期 間</t>
    <rPh sb="13" eb="14">
      <t>キ</t>
    </rPh>
    <rPh sb="15" eb="16">
      <t>アイダ</t>
    </rPh>
    <phoneticPr fontId="12"/>
  </si>
  <si>
    <t>賃　　　金　　　額</t>
    <rPh sb="0" eb="1">
      <t>チン</t>
    </rPh>
    <rPh sb="4" eb="5">
      <t>キン</t>
    </rPh>
    <rPh sb="8" eb="9">
      <t>ガク</t>
    </rPh>
    <phoneticPr fontId="12"/>
  </si>
  <si>
    <t>備　　考</t>
    <rPh sb="0" eb="1">
      <t>ソナエ</t>
    </rPh>
    <rPh sb="3" eb="4">
      <t>コウ</t>
    </rPh>
    <phoneticPr fontId="12"/>
  </si>
  <si>
    <t>A</t>
    <phoneticPr fontId="12"/>
  </si>
  <si>
    <t>B</t>
    <phoneticPr fontId="12"/>
  </si>
  <si>
    <t>計</t>
    <rPh sb="0" eb="1">
      <t>ケイ</t>
    </rPh>
    <phoneticPr fontId="12"/>
  </si>
  <si>
    <t>～</t>
    <phoneticPr fontId="12"/>
  </si>
  <si>
    <t>離職日</t>
    <rPh sb="0" eb="2">
      <t>リショク</t>
    </rPh>
    <rPh sb="2" eb="3">
      <t>ビ</t>
    </rPh>
    <phoneticPr fontId="12"/>
  </si>
  <si>
    <t>日</t>
    <phoneticPr fontId="12"/>
  </si>
  <si>
    <t>計算式</t>
    <rPh sb="0" eb="2">
      <t>ケイサン</t>
    </rPh>
    <rPh sb="2" eb="3">
      <t>シキ</t>
    </rPh>
    <phoneticPr fontId="12"/>
  </si>
  <si>
    <t>日</t>
    <rPh sb="0" eb="1">
      <t>ニチ</t>
    </rPh>
    <phoneticPr fontId="12"/>
  </si>
  <si>
    <t>　　</t>
    <phoneticPr fontId="12"/>
  </si>
  <si>
    <t>離職日の翌日</t>
    <phoneticPr fontId="12"/>
  </si>
  <si>
    <t>☑</t>
  </si>
  <si>
    <t>労働</t>
    <rPh sb="0" eb="2">
      <t>ロウドウ</t>
    </rPh>
    <phoneticPr fontId="2"/>
  </si>
  <si>
    <t>太郎</t>
    <rPh sb="0" eb="2">
      <t>タロウ</t>
    </rPh>
    <phoneticPr fontId="2"/>
  </si>
  <si>
    <t>ロウドウ</t>
    <phoneticPr fontId="2"/>
  </si>
  <si>
    <t>タロウ</t>
    <phoneticPr fontId="2"/>
  </si>
  <si>
    <t>有限会社浜松労保</t>
    <rPh sb="0" eb="4">
      <t>ユウゲンガイシャ</t>
    </rPh>
    <rPh sb="4" eb="6">
      <t>ハママツ</t>
    </rPh>
    <rPh sb="6" eb="8">
      <t>ロウホ</t>
    </rPh>
    <phoneticPr fontId="2"/>
  </si>
  <si>
    <t>氏名：○○○○
TEL：000-000-0000</t>
    <phoneticPr fontId="2"/>
  </si>
  <si>
    <t>氏名：
TEL：</t>
    <phoneticPr fontId="2"/>
  </si>
  <si>
    <t>←③各対象期間の日数（有給含む）、賃金を入力してください。</t>
    <rPh sb="2" eb="3">
      <t>カク</t>
    </rPh>
    <rPh sb="3" eb="5">
      <t>タイショウ</t>
    </rPh>
    <rPh sb="5" eb="7">
      <t>キカン</t>
    </rPh>
    <rPh sb="8" eb="10">
      <t>ニッスウ</t>
    </rPh>
    <rPh sb="11" eb="13">
      <t>ユウキュウ</t>
    </rPh>
    <rPh sb="13" eb="14">
      <t>フク</t>
    </rPh>
    <rPh sb="17" eb="19">
      <t>チンギン</t>
    </rPh>
    <rPh sb="20" eb="22">
      <t>ニュウリョク</t>
    </rPh>
    <phoneticPr fontId="12"/>
  </si>
  <si>
    <t>　　　　　例：「時給→月給に変更」</t>
    <rPh sb="5" eb="6">
      <t>レイ</t>
    </rPh>
    <rPh sb="8" eb="10">
      <t>ジキュウ</t>
    </rPh>
    <rPh sb="11" eb="13">
      <t>ゲッキュウ</t>
    </rPh>
    <rPh sb="14" eb="16">
      <t>ヘンコウ</t>
    </rPh>
    <phoneticPr fontId="2"/>
  </si>
  <si>
    <t>　　　　　例：「産休・育休　R6/1/1～R7/3/31」</t>
    <rPh sb="5" eb="6">
      <t>レイ</t>
    </rPh>
    <rPh sb="8" eb="10">
      <t>サンキュウ</t>
    </rPh>
    <rPh sb="11" eb="13">
      <t>イクキュウ</t>
    </rPh>
    <phoneticPr fontId="2"/>
  </si>
  <si>
    <t>　　　 　その場合も必ず日数はご入力ください。</t>
    <rPh sb="7" eb="9">
      <t>バアイ</t>
    </rPh>
    <rPh sb="10" eb="11">
      <t>カナラ</t>
    </rPh>
    <rPh sb="12" eb="14">
      <t>ニッスウ</t>
    </rPh>
    <rPh sb="16" eb="18">
      <t>ニュウリョク</t>
    </rPh>
    <phoneticPr fontId="12"/>
  </si>
  <si>
    <t>　　１．被保険者期間算定対象期間、賃金支払対象期間ともに</t>
    <rPh sb="17" eb="19">
      <t>チンギン</t>
    </rPh>
    <rPh sb="19" eb="21">
      <t>シハライ</t>
    </rPh>
    <rPh sb="21" eb="23">
      <t>タイショウ</t>
    </rPh>
    <rPh sb="23" eb="25">
      <t>キカン</t>
    </rPh>
    <phoneticPr fontId="12"/>
  </si>
  <si>
    <t>　　２．月給者はA欄、日給・時給者はB欄に賃金を入力してください。</t>
    <rPh sb="4" eb="6">
      <t>ゲッキュウ</t>
    </rPh>
    <rPh sb="6" eb="7">
      <t>シャ</t>
    </rPh>
    <rPh sb="9" eb="10">
      <t>ラン</t>
    </rPh>
    <phoneticPr fontId="12"/>
  </si>
  <si>
    <t>　　３．賃金が未計算の場合、賃金額を0円にし、備考欄に「未計算」と入力してください。</t>
    <rPh sb="4" eb="6">
      <t>チンギン</t>
    </rPh>
    <rPh sb="7" eb="8">
      <t>ミ</t>
    </rPh>
    <rPh sb="8" eb="10">
      <t>ケイサン</t>
    </rPh>
    <rPh sb="11" eb="13">
      <t>バアイ</t>
    </rPh>
    <rPh sb="14" eb="16">
      <t>チンギン</t>
    </rPh>
    <rPh sb="16" eb="17">
      <t>ガク</t>
    </rPh>
    <rPh sb="19" eb="20">
      <t>エン</t>
    </rPh>
    <rPh sb="23" eb="25">
      <t>ビコウ</t>
    </rPh>
    <rPh sb="25" eb="26">
      <t>ラン</t>
    </rPh>
    <rPh sb="28" eb="29">
      <t>ミ</t>
    </rPh>
    <rPh sb="29" eb="31">
      <t>ケイサン</t>
    </rPh>
    <rPh sb="33" eb="35">
      <t>ニュウリョク</t>
    </rPh>
    <phoneticPr fontId="12"/>
  </si>
  <si>
    <t>　　４．休業手当の支払いを受けている場合、休業日数と休業手当額を備考に入力してください。</t>
    <rPh sb="4" eb="6">
      <t>キュウギョウ</t>
    </rPh>
    <rPh sb="6" eb="8">
      <t>テアテ</t>
    </rPh>
    <rPh sb="9" eb="11">
      <t>シハラ</t>
    </rPh>
    <rPh sb="13" eb="14">
      <t>ウ</t>
    </rPh>
    <rPh sb="18" eb="20">
      <t>バアイ</t>
    </rPh>
    <rPh sb="21" eb="23">
      <t>キュウギョウ</t>
    </rPh>
    <rPh sb="23" eb="25">
      <t>ニッスウ</t>
    </rPh>
    <rPh sb="26" eb="28">
      <t>キュウギョウ</t>
    </rPh>
    <rPh sb="28" eb="30">
      <t>テアテ</t>
    </rPh>
    <rPh sb="30" eb="31">
      <t>ガク</t>
    </rPh>
    <rPh sb="35" eb="37">
      <t>ニュウリョク</t>
    </rPh>
    <phoneticPr fontId="12"/>
  </si>
  <si>
    <t>　　５．給与形態が変更した場合、備考に入力してください。</t>
    <rPh sb="4" eb="6">
      <t>キュウヨ</t>
    </rPh>
    <rPh sb="6" eb="8">
      <t>ケイタイ</t>
    </rPh>
    <rPh sb="9" eb="11">
      <t>ヘンコウ</t>
    </rPh>
    <rPh sb="13" eb="15">
      <t>バアイ</t>
    </rPh>
    <rPh sb="16" eb="18">
      <t>ビコウ</t>
    </rPh>
    <rPh sb="19" eb="21">
      <t>ニュウリョク</t>
    </rPh>
    <phoneticPr fontId="2"/>
  </si>
  <si>
    <t>　　６．長期間休業した場合、理由と期間がいつからいつまでか、備考に入力してください。</t>
    <rPh sb="4" eb="7">
      <t>チョウキカン</t>
    </rPh>
    <rPh sb="7" eb="9">
      <t>キュウギョウ</t>
    </rPh>
    <rPh sb="11" eb="13">
      <t>バアイ</t>
    </rPh>
    <rPh sb="14" eb="16">
      <t>リユウ</t>
    </rPh>
    <rPh sb="17" eb="19">
      <t>キカン</t>
    </rPh>
    <rPh sb="30" eb="32">
      <t>ビコウ</t>
    </rPh>
    <rPh sb="33" eb="35">
      <t>ニュウリョク</t>
    </rPh>
    <phoneticPr fontId="2"/>
  </si>
  <si>
    <r>
      <rPr>
        <b/>
        <sz val="8"/>
        <color theme="1"/>
        <rFont val="游ゴシック"/>
        <family val="3"/>
        <charset val="128"/>
        <scheme val="minor"/>
      </rPr>
      <t xml:space="preserve">解雇の場合、解雇予告日と具体的な理由をご入力ください。
退職勧奨の場合、具体的な理由をご入力ください。
</t>
    </r>
    <r>
      <rPr>
        <b/>
        <sz val="9"/>
        <color theme="1"/>
        <rFont val="游ゴシック"/>
        <family val="3"/>
        <charset val="128"/>
        <scheme val="minor"/>
      </rPr>
      <t>（　　　　　　　　　　　　　　　　　　　　　　　　　　　　　　　　　　）</t>
    </r>
    <rPh sb="0" eb="2">
      <t>カイコ</t>
    </rPh>
    <rPh sb="3" eb="5">
      <t>バアイ</t>
    </rPh>
    <rPh sb="6" eb="8">
      <t>カイコ</t>
    </rPh>
    <rPh sb="8" eb="10">
      <t>ヨコク</t>
    </rPh>
    <rPh sb="10" eb="11">
      <t>ビ</t>
    </rPh>
    <rPh sb="12" eb="15">
      <t>グタイテキ</t>
    </rPh>
    <rPh sb="16" eb="18">
      <t>リユウ</t>
    </rPh>
    <rPh sb="20" eb="22">
      <t>ニュウリョク</t>
    </rPh>
    <phoneticPr fontId="2"/>
  </si>
  <si>
    <r>
      <rPr>
        <b/>
        <sz val="8"/>
        <color theme="1"/>
        <rFont val="游ゴシック"/>
        <family val="3"/>
        <charset val="128"/>
        <scheme val="minor"/>
      </rPr>
      <t xml:space="preserve">解雇の場合、解雇予告日と具体的な理由をご入力ください。
退職勧奨の場合、具体的な理由をご入力ください。
</t>
    </r>
    <r>
      <rPr>
        <b/>
        <sz val="9"/>
        <color theme="1"/>
        <rFont val="游ゴシック"/>
        <family val="3"/>
        <charset val="128"/>
        <scheme val="minor"/>
      </rPr>
      <t>（　　　　　　　　　　　　　　　　　　　　　　　　　　　　　　　　　　）</t>
    </r>
    <phoneticPr fontId="2"/>
  </si>
  <si>
    <t>週所定労働:</t>
    <rPh sb="0" eb="5">
      <t>シュウショテイロウドウ</t>
    </rPh>
    <phoneticPr fontId="2"/>
  </si>
  <si>
    <t>①本人都合</t>
    <rPh sb="1" eb="3">
      <t>ホンニン</t>
    </rPh>
    <rPh sb="3" eb="5">
      <t>ツゴウ</t>
    </rPh>
    <phoneticPr fontId="2"/>
  </si>
  <si>
    <t>②会社都合</t>
    <rPh sb="1" eb="3">
      <t>カイシャ</t>
    </rPh>
    <rPh sb="3" eb="5">
      <t>ツゴウ</t>
    </rPh>
    <phoneticPr fontId="2"/>
  </si>
  <si>
    <t>変更の理由:</t>
    <rPh sb="0" eb="2">
      <t>ヘンコウ</t>
    </rPh>
    <rPh sb="3" eb="5">
      <t>リユウ</t>
    </rPh>
    <phoneticPr fontId="2"/>
  </si>
  <si>
    <t>←週２０時間未満に変更の場合、①か②をお選びください</t>
    <rPh sb="1" eb="2">
      <t>シュウ</t>
    </rPh>
    <rPh sb="4" eb="6">
      <t>ジカン</t>
    </rPh>
    <rPh sb="6" eb="8">
      <t>ミマン</t>
    </rPh>
    <rPh sb="9" eb="11">
      <t>ヘンコウ</t>
    </rPh>
    <rPh sb="12" eb="14">
      <t>バアイ</t>
    </rPh>
    <rPh sb="20" eb="21">
      <t>エラ</t>
    </rPh>
    <phoneticPr fontId="2"/>
  </si>
  <si>
    <t>*1</t>
    <phoneticPr fontId="2"/>
  </si>
  <si>
    <t xml:space="preserve">       　（基礎日数11日未満の月も省略せず、入力してください。）</t>
    <rPh sb="9" eb="11">
      <t>キソ</t>
    </rPh>
    <rPh sb="11" eb="13">
      <t>ニッスウ</t>
    </rPh>
    <rPh sb="15" eb="16">
      <t>ニチ</t>
    </rPh>
    <rPh sb="16" eb="18">
      <t>ミマン</t>
    </rPh>
    <rPh sb="19" eb="20">
      <t>ツキ</t>
    </rPh>
    <rPh sb="21" eb="23">
      <t>ショウリャク</t>
    </rPh>
    <rPh sb="26" eb="28">
      <t>ニュウリョク</t>
    </rPh>
    <phoneticPr fontId="2"/>
  </si>
  <si>
    <t>　　　　　基礎日数が11日以上ある月が12ヶ月分になるまで離職日から遡って入力してください。</t>
    <rPh sb="22" eb="23">
      <t>ゲツ</t>
    </rPh>
    <rPh sb="29" eb="31">
      <t>リショク</t>
    </rPh>
    <rPh sb="31" eb="32">
      <t>ビ</t>
    </rPh>
    <rPh sb="34" eb="35">
      <t>サカノボ</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</si>
</sst>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
    <numFmt numFmtId="177" formatCode="00"/>
    <numFmt numFmtId="178" formatCode="0_);[Red]\(0\)"/>
  </numFmts>
  <fonts count="44">
    <font>
      <sz val="11"/>
      <color theme="1"/>
      <name val="游ゴシック"/>
      <family val="2"/>
      <charset val="128"/>
      <scheme val="minor"/>
    </font>
    <font>
      <sz val="9"/>
      <color theme="1"/>
      <name val="游ゴシック"/>
      <family val="3"/>
      <charset val="128"/>
      <scheme val="minor"/>
    </font>
    <font>
      <sz val="6"/>
      <name val="游ゴシック"/>
      <family val="2"/>
      <charset val="128"/>
      <scheme val="minor"/>
    </font>
    <font>
      <sz val="10"/>
      <color theme="1"/>
      <name val="游ゴシック"/>
      <family val="3"/>
      <charset val="128"/>
      <scheme val="minor"/>
    </font>
    <font>
      <sz val="12"/>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0"/>
      <color theme="1"/>
      <name val="Segoe UI Symbol"/>
      <family val="3"/>
    </font>
    <font>
      <sz val="6"/>
      <color theme="1"/>
      <name val="游ゴシック"/>
      <family val="3"/>
      <charset val="128"/>
      <scheme val="minor"/>
    </font>
    <font>
      <sz val="11"/>
      <name val="ＭＳ Ｐゴシック"/>
      <family val="3"/>
      <charset val="128"/>
    </font>
    <font>
      <sz val="8"/>
      <color theme="1"/>
      <name val="ＭＳ Ｐゴシック"/>
      <family val="3"/>
      <charset val="128"/>
    </font>
    <font>
      <b/>
      <sz val="10"/>
      <color rgb="FFFF0000"/>
      <name val="ＭＳ Ｐゴシック"/>
      <family val="3"/>
      <charset val="128"/>
    </font>
    <font>
      <sz val="6"/>
      <name val="ＭＳ Ｐゴシック"/>
      <family val="3"/>
      <charset val="128"/>
    </font>
    <font>
      <b/>
      <sz val="10"/>
      <color theme="1"/>
      <name val="ＭＳ Ｐゴシック"/>
      <family val="3"/>
      <charset val="128"/>
    </font>
    <font>
      <b/>
      <sz val="14"/>
      <color theme="1"/>
      <name val="ＭＳ Ｐゴシック"/>
      <family val="3"/>
      <charset val="128"/>
    </font>
    <font>
      <b/>
      <u/>
      <sz val="10"/>
      <color theme="1"/>
      <name val="ＭＳ Ｐゴシック"/>
      <family val="3"/>
      <charset val="128"/>
    </font>
    <font>
      <sz val="10"/>
      <color theme="1"/>
      <name val="ＭＳ Ｐゴシック"/>
      <family val="3"/>
      <charset val="128"/>
    </font>
    <font>
      <sz val="16"/>
      <color theme="1"/>
      <name val="ＭＳ Ｐゴシック"/>
      <family val="3"/>
      <charset val="128"/>
    </font>
    <font>
      <b/>
      <sz val="16"/>
      <color theme="1"/>
      <name val="ＭＳ Ｐゴシック"/>
      <family val="3"/>
      <charset val="128"/>
    </font>
    <font>
      <sz val="8"/>
      <name val="ＭＳ Ｐゴシック"/>
      <family val="3"/>
      <charset val="128"/>
    </font>
    <font>
      <sz val="11"/>
      <color theme="1"/>
      <name val="ＭＳ Ｐゴシック"/>
      <family val="3"/>
      <charset val="128"/>
    </font>
    <font>
      <b/>
      <sz val="10"/>
      <name val="ＭＳ Ｐゴシック"/>
      <family val="3"/>
      <charset val="128"/>
    </font>
    <font>
      <b/>
      <sz val="12"/>
      <color theme="1"/>
      <name val="ＭＳ Ｐゴシック"/>
      <family val="3"/>
      <charset val="128"/>
    </font>
    <font>
      <b/>
      <sz val="11"/>
      <color theme="1"/>
      <name val="ＭＳ Ｐゴシック"/>
      <family val="3"/>
      <charset val="128"/>
    </font>
    <font>
      <b/>
      <sz val="14"/>
      <color rgb="FFFF0000"/>
      <name val="ＭＳ Ｐゴシック"/>
      <family val="3"/>
      <charset val="128"/>
    </font>
    <font>
      <sz val="10"/>
      <color rgb="FFFFFFCC"/>
      <name val="游ゴシック"/>
      <family val="3"/>
      <charset val="128"/>
      <scheme val="minor"/>
    </font>
    <font>
      <sz val="11"/>
      <color rgb="FFFFFFCC"/>
      <name val="游ゴシック"/>
      <family val="3"/>
      <charset val="128"/>
      <scheme val="minor"/>
    </font>
    <font>
      <sz val="8"/>
      <color rgb="FFFFFFCC"/>
      <name val="游ゴシック"/>
      <family val="3"/>
      <charset val="128"/>
      <scheme val="minor"/>
    </font>
    <font>
      <sz val="9"/>
      <color rgb="FFFFFFCC"/>
      <name val="游ゴシック"/>
      <family val="3"/>
      <charset val="128"/>
      <scheme val="minor"/>
    </font>
    <font>
      <b/>
      <sz val="10"/>
      <color rgb="FFFF0000"/>
      <name val="游ゴシック"/>
      <family val="3"/>
      <charset val="128"/>
      <scheme val="minor"/>
    </font>
    <font>
      <b/>
      <sz val="8"/>
      <color rgb="FFFF0000"/>
      <name val="游ゴシック"/>
      <family val="3"/>
      <charset val="128"/>
      <scheme val="minor"/>
    </font>
    <font>
      <b/>
      <sz val="9"/>
      <color rgb="FFFF0000"/>
      <name val="游ゴシック"/>
      <family val="3"/>
      <charset val="128"/>
      <scheme val="minor"/>
    </font>
    <font>
      <sz val="11"/>
      <color rgb="FFFF0000"/>
      <name val="游ゴシック"/>
      <family val="3"/>
      <charset val="128"/>
      <scheme val="minor"/>
    </font>
    <font>
      <sz val="11"/>
      <name val="游ゴシック"/>
      <family val="3"/>
      <charset val="128"/>
      <scheme val="minor"/>
    </font>
    <font>
      <b/>
      <sz val="14"/>
      <color rgb="FFFF0000"/>
      <name val="游ゴシック"/>
      <family val="3"/>
      <charset val="128"/>
      <scheme val="minor"/>
    </font>
    <font>
      <sz val="14"/>
      <color theme="1"/>
      <name val="游ゴシック"/>
      <family val="3"/>
      <charset val="128"/>
      <scheme val="minor"/>
    </font>
    <font>
      <b/>
      <sz val="6"/>
      <color rgb="FFFF0000"/>
      <name val="游ゴシック"/>
      <family val="3"/>
      <charset val="128"/>
      <scheme val="minor"/>
    </font>
    <font>
      <sz val="6"/>
      <color theme="0"/>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9"/>
      <color indexed="81"/>
      <name val="MS P ゴシック"/>
      <family val="3"/>
      <charset val="128"/>
    </font>
    <font>
      <b/>
      <sz val="12"/>
      <color theme="1"/>
      <name val="游ゴシック"/>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CCFFFF"/>
        <bgColor indexed="64"/>
      </patternFill>
    </fill>
    <fill>
      <patternFill patternType="solid">
        <fgColor rgb="FFFFFFCC"/>
        <bgColor indexed="64"/>
      </patternFill>
    </fill>
    <fill>
      <patternFill patternType="solid">
        <fgColor theme="0"/>
        <bgColor indexed="64"/>
      </patternFill>
    </fill>
  </fills>
  <borders count="313">
    <border>
      <left/>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bottom/>
      <diagonal/>
    </border>
    <border>
      <left/>
      <right style="hair">
        <color indexed="64"/>
      </right>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17"/>
      </bottom>
      <diagonal/>
    </border>
    <border>
      <left/>
      <right style="hair">
        <color indexed="17"/>
      </right>
      <top/>
      <bottom style="hair">
        <color indexed="17"/>
      </bottom>
      <diagonal/>
    </border>
    <border>
      <left style="hair">
        <color indexed="17"/>
      </left>
      <right/>
      <top/>
      <bottom style="hair">
        <color indexed="17"/>
      </bottom>
      <diagonal/>
    </border>
    <border>
      <left style="hair">
        <color indexed="64"/>
      </left>
      <right/>
      <top style="thin">
        <color indexed="64"/>
      </top>
      <bottom style="hair">
        <color indexed="17"/>
      </bottom>
      <diagonal/>
    </border>
    <border>
      <left style="thin">
        <color indexed="64"/>
      </left>
      <right style="hair">
        <color indexed="17"/>
      </right>
      <top style="thin">
        <color indexed="64"/>
      </top>
      <bottom/>
      <diagonal/>
    </border>
    <border>
      <left style="hair">
        <color indexed="17"/>
      </left>
      <right style="hair">
        <color indexed="17"/>
      </right>
      <top style="thin">
        <color indexed="64"/>
      </top>
      <bottom/>
      <diagonal/>
    </border>
    <border>
      <left style="hair">
        <color indexed="17"/>
      </left>
      <right style="thin">
        <color indexed="17"/>
      </right>
      <top style="thin">
        <color indexed="64"/>
      </top>
      <bottom/>
      <diagonal/>
    </border>
    <border>
      <left style="hair">
        <color indexed="17"/>
      </left>
      <right style="hair">
        <color auto="1"/>
      </right>
      <top style="hair">
        <color auto="1"/>
      </top>
      <bottom style="hair">
        <color indexed="17"/>
      </bottom>
      <diagonal/>
    </border>
    <border>
      <left style="hair">
        <color indexed="64"/>
      </left>
      <right style="hair">
        <color indexed="17"/>
      </right>
      <top style="hair">
        <color indexed="64"/>
      </top>
      <bottom style="hair">
        <color indexed="17"/>
      </bottom>
      <diagonal/>
    </border>
    <border>
      <left style="hair">
        <color indexed="17"/>
      </left>
      <right style="hair">
        <color indexed="17"/>
      </right>
      <top style="hair">
        <color indexed="64"/>
      </top>
      <bottom style="hair">
        <color indexed="17"/>
      </bottom>
      <diagonal/>
    </border>
    <border>
      <left style="hair">
        <color indexed="17"/>
      </left>
      <right/>
      <top style="hair">
        <color indexed="64"/>
      </top>
      <bottom style="hair">
        <color indexed="17"/>
      </bottom>
      <diagonal/>
    </border>
    <border>
      <left style="thin">
        <color auto="1"/>
      </left>
      <right/>
      <top/>
      <bottom style="hair">
        <color indexed="17"/>
      </bottom>
      <diagonal/>
    </border>
    <border>
      <left/>
      <right/>
      <top/>
      <bottom style="hair">
        <color indexed="17"/>
      </bottom>
      <diagonal/>
    </border>
    <border>
      <left/>
      <right style="hair">
        <color indexed="64"/>
      </right>
      <top/>
      <bottom style="hair">
        <color indexed="17"/>
      </bottom>
      <diagonal/>
    </border>
    <border>
      <left/>
      <right style="hair">
        <color auto="1"/>
      </right>
      <top style="hair">
        <color indexed="17"/>
      </top>
      <bottom style="hair">
        <color indexed="17"/>
      </bottom>
      <diagonal/>
    </border>
    <border>
      <left/>
      <right/>
      <top style="hair">
        <color indexed="17"/>
      </top>
      <bottom style="hair">
        <color indexed="17"/>
      </bottom>
      <diagonal/>
    </border>
    <border>
      <left style="hair">
        <color auto="1"/>
      </left>
      <right/>
      <top style="hair">
        <color indexed="17"/>
      </top>
      <bottom style="hair">
        <color indexed="17"/>
      </bottom>
      <diagonal/>
    </border>
    <border>
      <left/>
      <right style="thin">
        <color auto="1"/>
      </right>
      <top style="hair">
        <color indexed="17"/>
      </top>
      <bottom style="hair">
        <color indexed="17"/>
      </bottom>
      <diagonal/>
    </border>
    <border>
      <left style="thin">
        <color auto="1"/>
      </left>
      <right/>
      <top style="hair">
        <color indexed="17"/>
      </top>
      <bottom style="hair">
        <color indexed="17"/>
      </bottom>
      <diagonal/>
    </border>
    <border>
      <left/>
      <right/>
      <top style="hair">
        <color indexed="17"/>
      </top>
      <bottom/>
      <diagonal/>
    </border>
    <border>
      <left style="thin">
        <color auto="1"/>
      </left>
      <right/>
      <top style="hair">
        <color indexed="17"/>
      </top>
      <bottom style="hair">
        <color auto="1"/>
      </bottom>
      <diagonal/>
    </border>
    <border>
      <left/>
      <right/>
      <top style="hair">
        <color indexed="17"/>
      </top>
      <bottom style="hair">
        <color auto="1"/>
      </bottom>
      <diagonal/>
    </border>
    <border>
      <left/>
      <right style="hair">
        <color indexed="17"/>
      </right>
      <top style="hair">
        <color indexed="64"/>
      </top>
      <bottom style="hair">
        <color auto="1"/>
      </bottom>
      <diagonal/>
    </border>
    <border>
      <left/>
      <right style="hair">
        <color auto="1"/>
      </right>
      <top style="hair">
        <color indexed="17"/>
      </top>
      <bottom style="hair">
        <color auto="1"/>
      </bottom>
      <diagonal/>
    </border>
    <border>
      <left/>
      <right style="hair">
        <color indexed="17"/>
      </right>
      <top style="hair">
        <color indexed="17"/>
      </top>
      <bottom style="hair">
        <color auto="1"/>
      </bottom>
      <diagonal/>
    </border>
    <border>
      <left/>
      <right style="thin">
        <color auto="1"/>
      </right>
      <top style="hair">
        <color indexed="17"/>
      </top>
      <bottom style="hair">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top style="hair">
        <color auto="1"/>
      </top>
      <bottom style="hair">
        <color auto="1"/>
      </bottom>
      <diagonal/>
    </border>
    <border>
      <left/>
      <right style="hair">
        <color indexed="17"/>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auto="1"/>
      </left>
      <right/>
      <top style="hair">
        <color auto="1"/>
      </top>
      <bottom style="hair">
        <color indexed="17"/>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hair">
        <color indexed="17"/>
      </right>
      <top style="hair">
        <color auto="1"/>
      </top>
      <bottom style="thin">
        <color auto="1"/>
      </bottom>
      <diagonal/>
    </border>
    <border>
      <left/>
      <right style="hair">
        <color auto="1"/>
      </right>
      <top style="hair">
        <color auto="1"/>
      </top>
      <bottom style="thin">
        <color auto="1"/>
      </bottom>
      <diagonal/>
    </border>
    <border>
      <left/>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style="hair">
        <color indexed="17"/>
      </right>
      <top style="hair">
        <color indexed="17"/>
      </top>
      <bottom style="hair">
        <color indexed="17"/>
      </bottom>
      <diagonal/>
    </border>
    <border>
      <left style="hair">
        <color indexed="17"/>
      </left>
      <right/>
      <top style="hair">
        <color indexed="17"/>
      </top>
      <bottom style="hair">
        <color indexed="17"/>
      </bottom>
      <diagonal/>
    </border>
    <border>
      <left/>
      <right style="hair">
        <color indexed="17"/>
      </right>
      <top style="hair">
        <color indexed="17"/>
      </top>
      <bottom/>
      <diagonal/>
    </border>
    <border>
      <left style="hair">
        <color indexed="17"/>
      </left>
      <right style="hair">
        <color auto="1"/>
      </right>
      <top style="hair">
        <color indexed="17"/>
      </top>
      <bottom style="hair">
        <color indexed="17"/>
      </bottom>
      <diagonal/>
    </border>
    <border>
      <left/>
      <right/>
      <top style="hair">
        <color indexed="64"/>
      </top>
      <bottom style="hair">
        <color auto="1"/>
      </bottom>
      <diagonal/>
    </border>
    <border>
      <left style="hair">
        <color indexed="64"/>
      </left>
      <right/>
      <top style="hair">
        <color indexed="17"/>
      </top>
      <bottom style="hair">
        <color auto="1"/>
      </bottom>
      <diagonal/>
    </border>
    <border>
      <left style="hair">
        <color indexed="64"/>
      </left>
      <right/>
      <top style="hair">
        <color auto="1"/>
      </top>
      <bottom style="hair">
        <color auto="1"/>
      </bottom>
      <diagonal/>
    </border>
    <border>
      <left/>
      <right style="hair">
        <color indexed="64"/>
      </right>
      <top style="hair">
        <color indexed="64"/>
      </top>
      <bottom/>
      <diagonal/>
    </border>
    <border>
      <left style="hair">
        <color indexed="64"/>
      </left>
      <right style="hair">
        <color indexed="64"/>
      </right>
      <top style="hair">
        <color indexed="17"/>
      </top>
      <bottom style="hair">
        <color indexed="64"/>
      </bottom>
      <diagonal/>
    </border>
    <border>
      <left style="hair">
        <color indexed="64"/>
      </left>
      <right style="hair">
        <color indexed="64"/>
      </right>
      <top style="hair">
        <color indexed="17"/>
      </top>
      <bottom/>
      <diagonal/>
    </border>
    <border>
      <left/>
      <right style="hair">
        <color indexed="17"/>
      </right>
      <top style="hair">
        <color indexed="17"/>
      </top>
      <bottom/>
      <diagonal/>
    </border>
    <border>
      <left style="hair">
        <color indexed="17"/>
      </left>
      <right/>
      <top style="hair">
        <color indexed="17"/>
      </top>
      <bottom/>
      <diagonal/>
    </border>
    <border>
      <left style="hair">
        <color indexed="64"/>
      </left>
      <right/>
      <top style="hair">
        <color indexed="17"/>
      </top>
      <bottom/>
      <diagonal/>
    </border>
    <border>
      <left/>
      <right style="hair">
        <color indexed="64"/>
      </right>
      <top style="hair">
        <color indexed="64"/>
      </top>
      <bottom style="hair">
        <color indexed="64"/>
      </bottom>
      <diagonal/>
    </border>
    <border>
      <left/>
      <right style="hair">
        <color indexed="17"/>
      </right>
      <top style="hair">
        <color auto="1"/>
      </top>
      <bottom style="hair">
        <color indexed="17"/>
      </bottom>
      <diagonal/>
    </border>
    <border>
      <left style="hair">
        <color indexed="17"/>
      </left>
      <right style="hair">
        <color auto="1"/>
      </right>
      <top style="hair">
        <color auto="1"/>
      </top>
      <bottom style="hair">
        <color indexed="17"/>
      </bottom>
      <diagonal/>
    </border>
    <border>
      <left style="hair">
        <color indexed="64"/>
      </left>
      <right style="hair">
        <color indexed="17"/>
      </right>
      <top style="hair">
        <color indexed="64"/>
      </top>
      <bottom style="hair">
        <color indexed="17"/>
      </bottom>
      <diagonal/>
    </border>
    <border>
      <left style="hair">
        <color indexed="17"/>
      </left>
      <right style="hair">
        <color indexed="17"/>
      </right>
      <top style="hair">
        <color indexed="64"/>
      </top>
      <bottom style="hair">
        <color indexed="17"/>
      </bottom>
      <diagonal/>
    </border>
    <border>
      <left style="hair">
        <color indexed="17"/>
      </left>
      <right/>
      <top style="hair">
        <color indexed="64"/>
      </top>
      <bottom style="hair">
        <color indexed="17"/>
      </bottom>
      <diagonal/>
    </border>
    <border>
      <left style="hair">
        <color auto="1"/>
      </left>
      <right style="hair">
        <color indexed="17"/>
      </right>
      <top style="hair">
        <color auto="1"/>
      </top>
      <bottom style="hair">
        <color indexed="17"/>
      </bottom>
      <diagonal/>
    </border>
    <border>
      <left style="hair">
        <color indexed="17"/>
      </left>
      <right style="thin">
        <color auto="1"/>
      </right>
      <top style="hair">
        <color auto="1"/>
      </top>
      <bottom style="hair">
        <color indexed="17"/>
      </bottom>
      <diagonal/>
    </border>
    <border>
      <left/>
      <right style="hair">
        <color indexed="17"/>
      </right>
      <top style="hair">
        <color indexed="17"/>
      </top>
      <bottom style="hair">
        <color indexed="17"/>
      </bottom>
      <diagonal/>
    </border>
    <border>
      <left style="hair">
        <color indexed="17"/>
      </left>
      <right style="hair">
        <color auto="1"/>
      </right>
      <top style="hair">
        <color indexed="17"/>
      </top>
      <bottom style="hair">
        <color indexed="17"/>
      </bottom>
      <diagonal/>
    </border>
    <border>
      <left style="hair">
        <color indexed="64"/>
      </left>
      <right style="hair">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hair">
        <color indexed="17"/>
      </left>
      <right/>
      <top style="hair">
        <color indexed="17"/>
      </top>
      <bottom style="hair">
        <color indexed="17"/>
      </bottom>
      <diagonal/>
    </border>
    <border>
      <left style="hair">
        <color auto="1"/>
      </left>
      <right style="hair">
        <color indexed="17"/>
      </right>
      <top style="hair">
        <color indexed="17"/>
      </top>
      <bottom style="hair">
        <color indexed="17"/>
      </bottom>
      <diagonal/>
    </border>
    <border>
      <left style="hair">
        <color auto="1"/>
      </left>
      <right style="hair">
        <color indexed="17"/>
      </right>
      <top style="hair">
        <color indexed="17"/>
      </top>
      <bottom/>
      <diagonal/>
    </border>
    <border>
      <left style="hair">
        <color indexed="17"/>
      </left>
      <right style="hair">
        <color indexed="17"/>
      </right>
      <top style="hair">
        <color indexed="17"/>
      </top>
      <bottom/>
      <diagonal/>
    </border>
    <border>
      <left style="hair">
        <color indexed="17"/>
      </left>
      <right/>
      <top style="hair">
        <color indexed="17"/>
      </top>
      <bottom/>
      <diagonal/>
    </border>
    <border>
      <left style="hair">
        <color indexed="17"/>
      </left>
      <right style="thin">
        <color auto="1"/>
      </right>
      <top style="hair">
        <color indexed="17"/>
      </top>
      <bottom style="hair">
        <color indexed="17"/>
      </bottom>
      <diagonal/>
    </border>
    <border>
      <left style="thin">
        <color indexed="17"/>
      </left>
      <right/>
      <top style="hair">
        <color indexed="17"/>
      </top>
      <bottom style="hair">
        <color indexed="64"/>
      </bottom>
      <diagonal/>
    </border>
    <border>
      <left/>
      <right/>
      <top style="hair">
        <color indexed="17"/>
      </top>
      <bottom style="hair">
        <color indexed="64"/>
      </bottom>
      <diagonal/>
    </border>
    <border>
      <left/>
      <right/>
      <top style="hair">
        <color indexed="64"/>
      </top>
      <bottom style="hair">
        <color auto="1"/>
      </bottom>
      <diagonal/>
    </border>
    <border>
      <left/>
      <right style="hair">
        <color indexed="64"/>
      </right>
      <top style="hair">
        <color indexed="64"/>
      </top>
      <bottom style="hair">
        <color auto="1"/>
      </bottom>
      <diagonal/>
    </border>
    <border>
      <left/>
      <right style="hair">
        <color indexed="17"/>
      </right>
      <top style="hair">
        <color indexed="17"/>
      </top>
      <bottom/>
      <diagonal/>
    </border>
    <border>
      <left style="hair">
        <color indexed="17"/>
      </left>
      <right style="hair">
        <color indexed="17"/>
      </right>
      <top style="hair">
        <color auto="1"/>
      </top>
      <bottom style="hair">
        <color indexed="17"/>
      </bottom>
      <diagonal/>
    </border>
    <border>
      <left style="thin">
        <color auto="1"/>
      </left>
      <right/>
      <top style="hair">
        <color indexed="64"/>
      </top>
      <bottom style="hair">
        <color indexed="17"/>
      </bottom>
      <diagonal/>
    </border>
    <border>
      <left/>
      <right/>
      <top style="hair">
        <color indexed="64"/>
      </top>
      <bottom style="hair">
        <color indexed="17"/>
      </bottom>
      <diagonal/>
    </border>
    <border>
      <left style="hair">
        <color auto="1"/>
      </left>
      <right style="hair">
        <color indexed="17"/>
      </right>
      <top style="hair">
        <color auto="1"/>
      </top>
      <bottom style="hair">
        <color indexed="17"/>
      </bottom>
      <diagonal/>
    </border>
    <border>
      <left style="hair">
        <color indexed="17"/>
      </left>
      <right style="hair">
        <color auto="1"/>
      </right>
      <top style="hair">
        <color auto="1"/>
      </top>
      <bottom style="hair">
        <color indexed="17"/>
      </bottom>
      <diagonal/>
    </border>
    <border>
      <left/>
      <right style="hair">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hair">
        <color auto="1"/>
      </left>
      <right style="hair">
        <color indexed="17"/>
      </right>
      <top style="hair">
        <color indexed="17"/>
      </top>
      <bottom style="hair">
        <color auto="1"/>
      </bottom>
      <diagonal/>
    </border>
    <border>
      <left style="hair">
        <color indexed="17"/>
      </left>
      <right/>
      <top style="hair">
        <color indexed="17"/>
      </top>
      <bottom style="hair">
        <color auto="1"/>
      </bottom>
      <diagonal/>
    </border>
    <border>
      <left style="hair">
        <color indexed="17"/>
      </left>
      <right style="hair">
        <color auto="1"/>
      </right>
      <top style="hair">
        <color indexed="17"/>
      </top>
      <bottom style="hair">
        <color auto="1"/>
      </bottom>
      <diagonal/>
    </border>
    <border>
      <left style="hair">
        <color indexed="17"/>
      </left>
      <right style="hair">
        <color indexed="17"/>
      </right>
      <top style="hair">
        <color indexed="17"/>
      </top>
      <bottom style="hair">
        <color auto="1"/>
      </bottom>
      <diagonal/>
    </border>
    <border>
      <left style="hair">
        <color indexed="64"/>
      </left>
      <right/>
      <top style="hair">
        <color indexed="17"/>
      </top>
      <bottom style="hair">
        <color auto="1"/>
      </bottom>
      <diagonal/>
    </border>
    <border>
      <left style="thin">
        <color auto="1"/>
      </left>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right/>
      <top style="hair">
        <color auto="1"/>
      </top>
      <bottom style="hair">
        <color indexed="17"/>
      </bottom>
      <diagonal/>
    </border>
    <border>
      <left style="hair">
        <color indexed="64"/>
      </left>
      <right/>
      <top style="hair">
        <color auto="1"/>
      </top>
      <bottom style="hair">
        <color indexed="17"/>
      </bottom>
      <diagonal/>
    </border>
    <border>
      <left/>
      <right style="hair">
        <color auto="1"/>
      </right>
      <top style="hair">
        <color auto="1"/>
      </top>
      <bottom style="hair">
        <color indexed="17"/>
      </bottom>
      <diagonal/>
    </border>
    <border>
      <left/>
      <right style="thin">
        <color auto="1"/>
      </right>
      <top style="hair">
        <color auto="1"/>
      </top>
      <bottom style="hair">
        <color indexed="17"/>
      </bottom>
      <diagonal/>
    </border>
    <border>
      <left style="thin">
        <color auto="1"/>
      </left>
      <right/>
      <top style="hair">
        <color indexed="17"/>
      </top>
      <bottom style="hair">
        <color auto="1"/>
      </bottom>
      <diagonal/>
    </border>
    <border>
      <left/>
      <right/>
      <top style="hair">
        <color indexed="17"/>
      </top>
      <bottom style="hair">
        <color auto="1"/>
      </bottom>
      <diagonal/>
    </border>
    <border>
      <left/>
      <right style="hair">
        <color indexed="17"/>
      </right>
      <top style="hair">
        <color indexed="17"/>
      </top>
      <bottom style="hair">
        <color auto="1"/>
      </bottom>
      <diagonal/>
    </border>
    <border>
      <left/>
      <right style="hair">
        <color auto="1"/>
      </right>
      <top style="hair">
        <color indexed="64"/>
      </top>
      <bottom style="hair">
        <color auto="1"/>
      </bottom>
      <diagonal/>
    </border>
    <border>
      <left style="hair">
        <color auto="1"/>
      </left>
      <right/>
      <top style="hair">
        <color indexed="64"/>
      </top>
      <bottom style="hair">
        <color auto="1"/>
      </bottom>
      <diagonal/>
    </border>
    <border>
      <left/>
      <right/>
      <top style="hair">
        <color indexed="64"/>
      </top>
      <bottom style="hair">
        <color auto="1"/>
      </bottom>
      <diagonal/>
    </border>
    <border>
      <left style="hair">
        <color indexed="64"/>
      </left>
      <right/>
      <top style="hair">
        <color indexed="17"/>
      </top>
      <bottom style="hair">
        <color auto="1"/>
      </bottom>
      <diagonal/>
    </border>
    <border>
      <left/>
      <right style="hair">
        <color auto="1"/>
      </right>
      <top style="hair">
        <color indexed="17"/>
      </top>
      <bottom style="hair">
        <color auto="1"/>
      </bottom>
      <diagonal/>
    </border>
    <border>
      <left style="hair">
        <color auto="1"/>
      </left>
      <right style="hair">
        <color indexed="17"/>
      </right>
      <top style="hair">
        <color indexed="17"/>
      </top>
      <bottom style="hair">
        <color auto="1"/>
      </bottom>
      <diagonal/>
    </border>
    <border>
      <left style="hair">
        <color indexed="17"/>
      </left>
      <right/>
      <top style="hair">
        <color indexed="17"/>
      </top>
      <bottom style="hair">
        <color auto="1"/>
      </bottom>
      <diagonal/>
    </border>
    <border>
      <left style="hair">
        <color indexed="17"/>
      </left>
      <right style="hair">
        <color auto="1"/>
      </right>
      <top style="hair">
        <color indexed="17"/>
      </top>
      <bottom style="hair">
        <color auto="1"/>
      </bottom>
      <diagonal/>
    </border>
    <border>
      <left style="hair">
        <color indexed="17"/>
      </left>
      <right style="hair">
        <color indexed="17"/>
      </right>
      <top style="hair">
        <color indexed="17"/>
      </top>
      <bottom style="hair">
        <color auto="1"/>
      </bottom>
      <diagonal/>
    </border>
    <border>
      <left style="hair">
        <color indexed="64"/>
      </left>
      <right/>
      <top style="hair">
        <color indexed="17"/>
      </top>
      <bottom style="hair">
        <color auto="1"/>
      </bottom>
      <diagonal/>
    </border>
    <border>
      <left/>
      <right style="thin">
        <color auto="1"/>
      </right>
      <top style="hair">
        <color indexed="17"/>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hair">
        <color auto="1"/>
      </left>
      <right style="hair">
        <color indexed="17"/>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indexed="17"/>
      </right>
      <top style="hair">
        <color auto="1"/>
      </top>
      <bottom style="hair">
        <color auto="1"/>
      </bottom>
      <diagonal/>
    </border>
    <border>
      <left style="hair">
        <color indexed="64"/>
      </left>
      <right/>
      <top style="hair">
        <color auto="1"/>
      </top>
      <bottom style="hair">
        <color auto="1"/>
      </bottom>
      <diagonal/>
    </border>
    <border>
      <left style="thin">
        <color auto="1"/>
      </left>
      <right/>
      <top style="hair">
        <color auto="1"/>
      </top>
      <bottom style="thin">
        <color auto="1"/>
      </bottom>
      <diagonal/>
    </border>
    <border>
      <left style="hair">
        <color auto="1"/>
      </left>
      <right style="hair">
        <color indexed="17"/>
      </right>
      <top style="hair">
        <color auto="1"/>
      </top>
      <bottom style="thin">
        <color auto="1"/>
      </bottom>
      <diagonal/>
    </border>
    <border>
      <left style="hair">
        <color indexed="17"/>
      </left>
      <right/>
      <top style="hair">
        <color auto="1"/>
      </top>
      <bottom style="thin">
        <color auto="1"/>
      </bottom>
      <diagonal/>
    </border>
    <border>
      <left style="hair">
        <color indexed="17"/>
      </left>
      <right style="hair">
        <color auto="1"/>
      </right>
      <top style="hair">
        <color auto="1"/>
      </top>
      <bottom style="thin">
        <color auto="1"/>
      </bottom>
      <diagonal/>
    </border>
    <border>
      <left style="hair">
        <color indexed="17"/>
      </left>
      <right style="hair">
        <color indexed="17"/>
      </right>
      <top style="hair">
        <color auto="1"/>
      </top>
      <bottom style="thin">
        <color auto="1"/>
      </bottom>
      <diagonal/>
    </border>
    <border>
      <left style="hair">
        <color indexed="64"/>
      </left>
      <right/>
      <top/>
      <bottom style="thin">
        <color rgb="FFFFFFCC"/>
      </bottom>
      <diagonal/>
    </border>
    <border>
      <left/>
      <right/>
      <top/>
      <bottom style="thin">
        <color rgb="FFFFFFCC"/>
      </bottom>
      <diagonal/>
    </border>
    <border>
      <left/>
      <right style="thin">
        <color indexed="64"/>
      </right>
      <top/>
      <bottom style="thin">
        <color rgb="FFFFFFCC"/>
      </bottom>
      <diagonal/>
    </border>
    <border>
      <left/>
      <right style="thin">
        <color rgb="FFFFFFCC"/>
      </right>
      <top style="thin">
        <color indexed="64"/>
      </top>
      <bottom/>
      <diagonal/>
    </border>
    <border>
      <left/>
      <right style="thin">
        <color rgb="FFFFFFCC"/>
      </right>
      <top/>
      <bottom style="thin">
        <color rgb="FFFFFFCC"/>
      </bottom>
      <diagonal/>
    </border>
    <border>
      <left/>
      <right style="thin">
        <color rgb="FFFFFFCC"/>
      </right>
      <top/>
      <bottom style="thin">
        <color indexed="64"/>
      </bottom>
      <diagonal/>
    </border>
    <border>
      <left style="thin">
        <color rgb="FFFFFFCC"/>
      </left>
      <right/>
      <top style="thin">
        <color indexed="64"/>
      </top>
      <bottom/>
      <diagonal/>
    </border>
    <border>
      <left style="thin">
        <color rgb="FFFFFFCC"/>
      </left>
      <right/>
      <top/>
      <bottom style="thin">
        <color indexed="64"/>
      </bottom>
      <diagonal/>
    </border>
    <border>
      <left/>
      <right style="thin">
        <color rgb="FFFFFFCC"/>
      </right>
      <top style="thin">
        <color rgb="FFFFFFCC"/>
      </top>
      <bottom/>
      <diagonal/>
    </border>
    <border>
      <left style="thin">
        <color rgb="FFFFFFCC"/>
      </left>
      <right/>
      <top style="thin">
        <color rgb="FFFFFFCC"/>
      </top>
      <bottom style="thin">
        <color rgb="FFFFFFCC"/>
      </bottom>
      <diagonal/>
    </border>
    <border>
      <left style="hair">
        <color indexed="64"/>
      </left>
      <right style="thin">
        <color indexed="64"/>
      </right>
      <top style="thin">
        <color indexed="64"/>
      </top>
      <bottom style="hair">
        <color indexed="17"/>
      </bottom>
      <diagonal/>
    </border>
    <border>
      <left style="hair">
        <color indexed="64"/>
      </left>
      <right style="thin">
        <color indexed="64"/>
      </right>
      <top style="hair">
        <color indexed="17"/>
      </top>
      <bottom style="hair">
        <color auto="1"/>
      </bottom>
      <diagonal/>
    </border>
    <border>
      <left/>
      <right style="thin">
        <color indexed="64"/>
      </right>
      <top style="hair">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right/>
      <top style="hair">
        <color indexed="64"/>
      </top>
      <bottom style="thin">
        <color indexed="64"/>
      </bottom>
      <diagonal/>
    </border>
    <border>
      <left style="thick">
        <color rgb="FFFF0000"/>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rgb="FFFF0000"/>
      </left>
      <right style="medium">
        <color rgb="FFFF0000"/>
      </right>
      <top style="medium">
        <color rgb="FFFF0000"/>
      </top>
      <bottom style="medium">
        <color rgb="FFFF0000"/>
      </bottom>
      <diagonal/>
    </border>
    <border>
      <left/>
      <right/>
      <top style="hair">
        <color auto="1"/>
      </top>
      <bottom style="hair">
        <color auto="1"/>
      </bottom>
      <diagonal/>
    </border>
    <border>
      <left style="thin">
        <color auto="1"/>
      </left>
      <right/>
      <top style="hair">
        <color auto="1"/>
      </top>
      <bottom style="hair">
        <color auto="1"/>
      </bottom>
      <diagonal/>
    </border>
  </borders>
  <cellStyleXfs count="3">
    <xf numFmtId="0" fontId="0" fillId="0" borderId="0">
      <alignment vertical="center"/>
    </xf>
    <xf numFmtId="0" fontId="9" fillId="0" borderId="0">
      <alignment vertical="center"/>
    </xf>
    <xf numFmtId="38" fontId="9" fillId="0" borderId="0" applyFont="0" applyFill="0" applyBorder="0" applyAlignment="0" applyProtection="0">
      <alignment vertical="center"/>
    </xf>
  </cellStyleXfs>
  <cellXfs count="737">
    <xf numFmtId="0" fontId="0" fillId="0" borderId="0" xfId="0">
      <alignment vertical="center"/>
    </xf>
    <xf numFmtId="0" fontId="4" fillId="0" borderId="0" xfId="0" applyFont="1" applyAlignment="1" applyProtection="1">
      <alignment horizontal="center" vertical="center" shrinkToFit="1"/>
      <protection locked="0"/>
    </xf>
    <xf numFmtId="0" fontId="4" fillId="0" borderId="45" xfId="0" applyFont="1" applyBorder="1" applyAlignment="1" applyProtection="1">
      <alignment horizontal="center" vertical="center" shrinkToFit="1"/>
      <protection locked="0"/>
    </xf>
    <xf numFmtId="0" fontId="4" fillId="0" borderId="47" xfId="0" applyFont="1" applyBorder="1" applyAlignment="1" applyProtection="1">
      <alignment horizontal="center" vertical="center" shrinkToFit="1"/>
      <protection locked="0"/>
    </xf>
    <xf numFmtId="0" fontId="4" fillId="0" borderId="46" xfId="0" applyFont="1" applyBorder="1" applyAlignment="1" applyProtection="1">
      <alignment horizontal="center" vertical="center" shrinkToFit="1"/>
      <protection locked="0"/>
    </xf>
    <xf numFmtId="0" fontId="1" fillId="0" borderId="26"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6" fillId="0" borderId="26" xfId="0" applyFont="1" applyBorder="1" applyAlignment="1" applyProtection="1">
      <alignment horizontal="center" vertical="center" shrinkToFit="1"/>
      <protection locked="0"/>
    </xf>
    <xf numFmtId="0" fontId="3" fillId="0" borderId="0" xfId="0" applyFont="1">
      <alignment vertical="center"/>
    </xf>
    <xf numFmtId="0" fontId="3" fillId="0" borderId="0" xfId="0" applyFont="1" applyAlignment="1">
      <alignment vertical="center" shrinkToFit="1"/>
    </xf>
    <xf numFmtId="0" fontId="3" fillId="3" borderId="63" xfId="0" applyFont="1" applyFill="1" applyBorder="1" applyAlignment="1">
      <alignment vertical="center" shrinkToFit="1"/>
    </xf>
    <xf numFmtId="0" fontId="3" fillId="0" borderId="15" xfId="0" applyFont="1" applyBorder="1" applyAlignment="1">
      <alignment vertical="center" shrinkToFit="1"/>
    </xf>
    <xf numFmtId="0" fontId="3" fillId="0" borderId="24" xfId="0" applyFont="1" applyBorder="1" applyAlignment="1">
      <alignment vertical="center" shrinkToFit="1"/>
    </xf>
    <xf numFmtId="0" fontId="5" fillId="0" borderId="26" xfId="0" applyFont="1" applyBorder="1" applyAlignment="1">
      <alignment horizontal="left" vertical="center" wrapText="1" shrinkToFit="1"/>
    </xf>
    <xf numFmtId="0" fontId="1" fillId="0" borderId="26" xfId="0" applyFont="1" applyBorder="1" applyAlignment="1">
      <alignment horizontal="right" vertical="center" shrinkToFit="1"/>
    </xf>
    <xf numFmtId="0" fontId="1" fillId="0" borderId="24" xfId="0" applyFont="1" applyBorder="1" applyAlignment="1">
      <alignment horizontal="center" vertical="center" shrinkToFit="1"/>
    </xf>
    <xf numFmtId="0" fontId="1" fillId="0" borderId="0" xfId="0" applyFont="1" applyAlignment="1">
      <alignment horizontal="center" vertical="center" wrapText="1" shrinkToFit="1"/>
    </xf>
    <xf numFmtId="0" fontId="6" fillId="0" borderId="5" xfId="0" applyFont="1" applyBorder="1" applyProtection="1">
      <alignment vertical="center"/>
      <protection locked="0"/>
    </xf>
    <xf numFmtId="0" fontId="6" fillId="0" borderId="0" xfId="0" applyFont="1" applyProtection="1">
      <alignment vertical="center"/>
      <protection locked="0"/>
    </xf>
    <xf numFmtId="0" fontId="6" fillId="0" borderId="37" xfId="0" applyFont="1" applyBorder="1" applyProtection="1">
      <alignment vertical="center"/>
      <protection locked="0"/>
    </xf>
    <xf numFmtId="0" fontId="6" fillId="0" borderId="23" xfId="0" applyFont="1" applyBorder="1" applyProtection="1">
      <alignment vertical="center"/>
      <protection locked="0"/>
    </xf>
    <xf numFmtId="0" fontId="6" fillId="0" borderId="26" xfId="0" applyFont="1" applyBorder="1" applyProtection="1">
      <alignment vertical="center"/>
      <protection locked="0"/>
    </xf>
    <xf numFmtId="0" fontId="6" fillId="0" borderId="27" xfId="0" applyFont="1" applyBorder="1" applyProtection="1">
      <alignment vertical="center"/>
      <protection locked="0"/>
    </xf>
    <xf numFmtId="0" fontId="6" fillId="0" borderId="28" xfId="0" applyFont="1" applyBorder="1" applyProtection="1">
      <alignment vertical="center"/>
      <protection locked="0"/>
    </xf>
    <xf numFmtId="0" fontId="6" fillId="0" borderId="29" xfId="0" applyFont="1" applyBorder="1" applyProtection="1">
      <alignment vertical="center"/>
      <protection locked="0"/>
    </xf>
    <xf numFmtId="177" fontId="1" fillId="0" borderId="26" xfId="0" applyNumberFormat="1" applyFont="1" applyBorder="1" applyAlignment="1" applyProtection="1">
      <alignment horizontal="center" vertical="center" shrinkToFit="1"/>
      <protection locked="0"/>
    </xf>
    <xf numFmtId="0" fontId="1" fillId="0" borderId="0" xfId="0" applyFont="1" applyAlignment="1">
      <alignment vertical="center" shrinkToFit="1"/>
    </xf>
    <xf numFmtId="178" fontId="1" fillId="0" borderId="0" xfId="0" applyNumberFormat="1" applyFont="1" applyAlignment="1">
      <alignment vertical="center" shrinkToFit="1"/>
    </xf>
    <xf numFmtId="0" fontId="3" fillId="0" borderId="0" xfId="0" applyFont="1" applyAlignment="1" applyProtection="1">
      <alignment vertical="center" shrinkToFit="1"/>
      <protection locked="0"/>
    </xf>
    <xf numFmtId="0" fontId="3" fillId="0" borderId="0" xfId="0" applyFont="1" applyProtection="1">
      <alignment vertical="center"/>
      <protection locked="0"/>
    </xf>
    <xf numFmtId="14" fontId="10" fillId="0" borderId="0" xfId="1" applyNumberFormat="1" applyFont="1" applyAlignment="1">
      <alignment horizontal="center" vertical="center"/>
    </xf>
    <xf numFmtId="14" fontId="10" fillId="0" borderId="0" xfId="1" applyNumberFormat="1" applyFont="1">
      <alignment vertical="center"/>
    </xf>
    <xf numFmtId="0" fontId="10" fillId="0" borderId="0" xfId="1" applyFont="1">
      <alignment vertical="center"/>
    </xf>
    <xf numFmtId="56" fontId="10" fillId="0" borderId="0" xfId="1" applyNumberFormat="1" applyFont="1">
      <alignment vertical="center"/>
    </xf>
    <xf numFmtId="58" fontId="10" fillId="0" borderId="0" xfId="1" applyNumberFormat="1" applyFont="1">
      <alignment vertical="center"/>
    </xf>
    <xf numFmtId="0" fontId="10" fillId="0" borderId="0" xfId="1" applyFont="1" applyAlignment="1">
      <alignment horizontal="center" vertical="center"/>
    </xf>
    <xf numFmtId="0" fontId="15" fillId="0" borderId="70" xfId="1" applyFont="1" applyBorder="1">
      <alignment vertical="center"/>
    </xf>
    <xf numFmtId="0" fontId="16" fillId="0" borderId="0" xfId="1" applyFont="1" applyAlignment="1">
      <alignment vertical="center" wrapText="1"/>
    </xf>
    <xf numFmtId="0" fontId="16" fillId="0" borderId="0" xfId="1" applyFont="1">
      <alignment vertical="center"/>
    </xf>
    <xf numFmtId="0" fontId="13" fillId="0" borderId="0" xfId="1" applyFont="1">
      <alignment vertical="center"/>
    </xf>
    <xf numFmtId="0" fontId="13" fillId="0" borderId="0" xfId="1" applyFont="1" applyAlignment="1">
      <alignment horizontal="right" vertical="center"/>
    </xf>
    <xf numFmtId="0" fontId="15" fillId="0" borderId="0" xfId="1" applyFont="1">
      <alignment vertical="center"/>
    </xf>
    <xf numFmtId="0" fontId="10" fillId="0" borderId="5" xfId="1" applyFont="1" applyBorder="1">
      <alignment vertical="center"/>
    </xf>
    <xf numFmtId="0" fontId="10" fillId="0" borderId="0" xfId="1" quotePrefix="1" applyFont="1">
      <alignment vertical="center"/>
    </xf>
    <xf numFmtId="0" fontId="19" fillId="0" borderId="0" xfId="1" applyFont="1">
      <alignment vertical="center"/>
    </xf>
    <xf numFmtId="0" fontId="10" fillId="0" borderId="89" xfId="1" applyFont="1" applyBorder="1" applyProtection="1">
      <alignment vertical="center"/>
      <protection locked="0"/>
    </xf>
    <xf numFmtId="0" fontId="10" fillId="0" borderId="90" xfId="1" applyFont="1" applyBorder="1" applyAlignment="1">
      <alignment horizontal="center" vertical="center"/>
    </xf>
    <xf numFmtId="0" fontId="20" fillId="0" borderId="91" xfId="1" applyFont="1" applyBorder="1" applyProtection="1">
      <alignment vertical="center"/>
      <protection locked="0"/>
    </xf>
    <xf numFmtId="0" fontId="10" fillId="0" borderId="89" xfId="1" applyFont="1" applyBorder="1">
      <alignment vertical="center"/>
    </xf>
    <xf numFmtId="0" fontId="24" fillId="0" borderId="0" xfId="1" applyFont="1">
      <alignment vertical="center"/>
    </xf>
    <xf numFmtId="0" fontId="20" fillId="0" borderId="87" xfId="1" applyFont="1" applyBorder="1" applyProtection="1">
      <alignment vertical="center"/>
      <protection locked="0"/>
    </xf>
    <xf numFmtId="56" fontId="10" fillId="0" borderId="3" xfId="1" applyNumberFormat="1" applyFont="1" applyBorder="1">
      <alignment vertical="center"/>
    </xf>
    <xf numFmtId="178" fontId="10" fillId="0" borderId="3" xfId="1" applyNumberFormat="1" applyFont="1" applyBorder="1">
      <alignment vertical="center"/>
    </xf>
    <xf numFmtId="0" fontId="10" fillId="0" borderId="96" xfId="1" applyFont="1" applyBorder="1" applyAlignment="1">
      <alignment horizontal="center" vertical="center"/>
    </xf>
    <xf numFmtId="0" fontId="20" fillId="0" borderId="96" xfId="1" applyFont="1" applyBorder="1" applyProtection="1">
      <alignment vertical="center"/>
      <protection locked="0"/>
    </xf>
    <xf numFmtId="0" fontId="10" fillId="0" borderId="98" xfId="1" applyFont="1" applyBorder="1" applyProtection="1">
      <alignment vertical="center"/>
      <protection locked="0"/>
    </xf>
    <xf numFmtId="0" fontId="10" fillId="0" borderId="98" xfId="1" applyFont="1" applyBorder="1">
      <alignment vertical="center"/>
    </xf>
    <xf numFmtId="0" fontId="10" fillId="0" borderId="104" xfId="1" applyFont="1" applyBorder="1" applyAlignment="1">
      <alignment horizontal="center" vertical="center"/>
    </xf>
    <xf numFmtId="0" fontId="20" fillId="0" borderId="104" xfId="1" applyFont="1" applyBorder="1" applyProtection="1">
      <alignment vertical="center"/>
      <protection locked="0"/>
    </xf>
    <xf numFmtId="0" fontId="10" fillId="0" borderId="106" xfId="1" applyFont="1" applyBorder="1" applyProtection="1">
      <alignment vertical="center"/>
      <protection locked="0"/>
    </xf>
    <xf numFmtId="0" fontId="10" fillId="0" borderId="106" xfId="1" applyFont="1" applyBorder="1">
      <alignment vertical="center"/>
    </xf>
    <xf numFmtId="0" fontId="10" fillId="0" borderId="116" xfId="1" applyFont="1" applyBorder="1" applyProtection="1">
      <alignment vertical="center"/>
      <protection locked="0"/>
    </xf>
    <xf numFmtId="0" fontId="10" fillId="0" borderId="116" xfId="1" applyFont="1" applyBorder="1">
      <alignment vertical="center"/>
    </xf>
    <xf numFmtId="0" fontId="10" fillId="0" borderId="162" xfId="1" applyFont="1" applyBorder="1" applyAlignment="1">
      <alignment horizontal="center" vertical="center"/>
    </xf>
    <xf numFmtId="0" fontId="20" fillId="0" borderId="130" xfId="1" applyFont="1" applyBorder="1" applyProtection="1">
      <alignment vertical="center"/>
      <protection locked="0"/>
    </xf>
    <xf numFmtId="0" fontId="20" fillId="0" borderId="129" xfId="1" applyFont="1" applyBorder="1" applyProtection="1">
      <alignment vertical="center"/>
      <protection locked="0"/>
    </xf>
    <xf numFmtId="0" fontId="20" fillId="0" borderId="173" xfId="1" applyFont="1" applyBorder="1" applyProtection="1">
      <alignment vertical="center"/>
      <protection locked="0"/>
    </xf>
    <xf numFmtId="0" fontId="20" fillId="0" borderId="178" xfId="1" applyFont="1" applyBorder="1" applyProtection="1">
      <alignment vertical="center"/>
      <protection locked="0"/>
    </xf>
    <xf numFmtId="0" fontId="20" fillId="0" borderId="183" xfId="1" applyFont="1" applyBorder="1" applyProtection="1">
      <alignment vertical="center"/>
      <protection locked="0"/>
    </xf>
    <xf numFmtId="0" fontId="20" fillId="0" borderId="188" xfId="1" applyFont="1" applyBorder="1" applyProtection="1">
      <alignment vertical="center"/>
      <protection locked="0"/>
    </xf>
    <xf numFmtId="0" fontId="10" fillId="0" borderId="194" xfId="1" applyFont="1" applyBorder="1" applyAlignment="1">
      <alignment horizontal="center" vertical="center"/>
    </xf>
    <xf numFmtId="0" fontId="20" fillId="0" borderId="194" xfId="1" applyFont="1" applyBorder="1" applyProtection="1">
      <alignment vertical="center"/>
      <protection locked="0"/>
    </xf>
    <xf numFmtId="0" fontId="10" fillId="0" borderId="131" xfId="1" applyFont="1" applyBorder="1" applyProtection="1">
      <alignment vertical="center"/>
      <protection locked="0"/>
    </xf>
    <xf numFmtId="0" fontId="20" fillId="0" borderId="195" xfId="1" applyFont="1" applyBorder="1" applyProtection="1">
      <alignment vertical="center"/>
      <protection locked="0"/>
    </xf>
    <xf numFmtId="0" fontId="10" fillId="0" borderId="196" xfId="1" applyFont="1" applyBorder="1">
      <alignment vertical="center"/>
    </xf>
    <xf numFmtId="0" fontId="10" fillId="0" borderId="199" xfId="1" applyFont="1" applyBorder="1" applyAlignment="1">
      <alignment horizontal="center" vertical="center"/>
    </xf>
    <xf numFmtId="0" fontId="20" fillId="0" borderId="199" xfId="1" applyFont="1" applyBorder="1" applyProtection="1">
      <alignment vertical="center"/>
      <protection locked="0"/>
    </xf>
    <xf numFmtId="0" fontId="10" fillId="0" borderId="201" xfId="1" applyFont="1" applyBorder="1" applyProtection="1">
      <alignment vertical="center"/>
      <protection locked="0"/>
    </xf>
    <xf numFmtId="0" fontId="20" fillId="0" borderId="204" xfId="1" applyFont="1" applyBorder="1" applyProtection="1">
      <alignment vertical="center"/>
      <protection locked="0"/>
    </xf>
    <xf numFmtId="0" fontId="10" fillId="0" borderId="205" xfId="1" applyFont="1" applyBorder="1">
      <alignment vertical="center"/>
    </xf>
    <xf numFmtId="0" fontId="20" fillId="0" borderId="193" xfId="1" applyFont="1" applyBorder="1" applyProtection="1">
      <alignment vertical="center"/>
      <protection locked="0"/>
    </xf>
    <xf numFmtId="0" fontId="20" fillId="0" borderId="216" xfId="1" applyFont="1" applyBorder="1" applyProtection="1">
      <alignment vertical="center"/>
      <protection locked="0"/>
    </xf>
    <xf numFmtId="0" fontId="20" fillId="0" borderId="221" xfId="1" applyFont="1" applyBorder="1" applyProtection="1">
      <alignment vertical="center"/>
      <protection locked="0"/>
    </xf>
    <xf numFmtId="0" fontId="20" fillId="0" borderId="226" xfId="1" applyFont="1" applyBorder="1" applyProtection="1">
      <alignment vertical="center"/>
      <protection locked="0"/>
    </xf>
    <xf numFmtId="0" fontId="20" fillId="0" borderId="231" xfId="1" applyFont="1" applyBorder="1" applyProtection="1">
      <alignment vertical="center"/>
      <protection locked="0"/>
    </xf>
    <xf numFmtId="0" fontId="20" fillId="0" borderId="236" xfId="1" applyFont="1" applyBorder="1" applyProtection="1">
      <alignment vertical="center"/>
      <protection locked="0"/>
    </xf>
    <xf numFmtId="0" fontId="20" fillId="0" borderId="241" xfId="1" applyFont="1" applyBorder="1" applyProtection="1">
      <alignment vertical="center"/>
      <protection locked="0"/>
    </xf>
    <xf numFmtId="0" fontId="20" fillId="0" borderId="246" xfId="1" applyFont="1" applyBorder="1" applyProtection="1">
      <alignment vertical="center"/>
      <protection locked="0"/>
    </xf>
    <xf numFmtId="0" fontId="20" fillId="0" borderId="251" xfId="1" applyFont="1" applyBorder="1" applyProtection="1">
      <alignment vertical="center"/>
      <protection locked="0"/>
    </xf>
    <xf numFmtId="0" fontId="20" fillId="0" borderId="256" xfId="1" applyFont="1" applyBorder="1" applyProtection="1">
      <alignment vertical="center"/>
      <protection locked="0"/>
    </xf>
    <xf numFmtId="0" fontId="20" fillId="0" borderId="261" xfId="1" applyFont="1" applyBorder="1" applyProtection="1">
      <alignment vertical="center"/>
      <protection locked="0"/>
    </xf>
    <xf numFmtId="0" fontId="20" fillId="0" borderId="266" xfId="1" applyFont="1" applyBorder="1" applyProtection="1">
      <alignment vertical="center"/>
      <protection locked="0"/>
    </xf>
    <xf numFmtId="0" fontId="20" fillId="0" borderId="271" xfId="1" applyFont="1" applyBorder="1" applyProtection="1">
      <alignment vertical="center"/>
      <protection locked="0"/>
    </xf>
    <xf numFmtId="0" fontId="20" fillId="0" borderId="276" xfId="1" applyFont="1" applyBorder="1" applyProtection="1">
      <alignment vertical="center"/>
      <protection locked="0"/>
    </xf>
    <xf numFmtId="0" fontId="10" fillId="0" borderId="122" xfId="1" applyFont="1" applyBorder="1" applyAlignment="1">
      <alignment horizontal="center" vertical="center"/>
    </xf>
    <xf numFmtId="0" fontId="20" fillId="0" borderId="122" xfId="1" applyFont="1" applyBorder="1" applyProtection="1">
      <alignment vertical="center"/>
      <protection locked="0"/>
    </xf>
    <xf numFmtId="0" fontId="20" fillId="0" borderId="121" xfId="1" applyFont="1" applyBorder="1" applyProtection="1">
      <alignment vertical="center"/>
      <protection locked="0"/>
    </xf>
    <xf numFmtId="0" fontId="25" fillId="6" borderId="28" xfId="0" applyFont="1" applyFill="1" applyBorder="1" applyAlignment="1">
      <alignment horizontal="center" vertical="center" shrinkToFit="1"/>
    </xf>
    <xf numFmtId="0" fontId="25" fillId="6" borderId="26" xfId="0" applyFont="1" applyFill="1" applyBorder="1" applyAlignment="1">
      <alignment horizontal="center" vertical="center" shrinkToFit="1"/>
    </xf>
    <xf numFmtId="0" fontId="27" fillId="6" borderId="26" xfId="0" applyFont="1" applyFill="1" applyBorder="1" applyAlignment="1">
      <alignment vertical="center" shrinkToFit="1"/>
    </xf>
    <xf numFmtId="0" fontId="27" fillId="6" borderId="26" xfId="0" applyFont="1" applyFill="1" applyBorder="1" applyAlignment="1">
      <alignment vertical="center" wrapText="1" shrinkToFit="1"/>
    </xf>
    <xf numFmtId="0" fontId="27" fillId="6" borderId="27" xfId="0" applyFont="1" applyFill="1" applyBorder="1" applyAlignment="1">
      <alignment vertical="center" wrapText="1" shrinkToFit="1"/>
    </xf>
    <xf numFmtId="0" fontId="25" fillId="6" borderId="295" xfId="0" applyFont="1" applyFill="1" applyBorder="1" applyAlignment="1">
      <alignment horizontal="center" vertical="center" shrinkToFit="1"/>
    </xf>
    <xf numFmtId="0" fontId="25" fillId="6" borderId="296" xfId="0" applyFont="1" applyFill="1" applyBorder="1" applyAlignment="1">
      <alignment horizontal="center" vertical="center" shrinkToFit="1"/>
    </xf>
    <xf numFmtId="0" fontId="33" fillId="0" borderId="17" xfId="0" applyFont="1" applyBorder="1" applyAlignment="1" applyProtection="1">
      <alignment horizontal="center" vertical="center" shrinkToFit="1"/>
      <protection locked="0"/>
    </xf>
    <xf numFmtId="0" fontId="32" fillId="0" borderId="26" xfId="0" applyFont="1" applyBorder="1" applyAlignment="1" applyProtection="1">
      <alignment horizontal="center" vertical="center" shrinkToFit="1"/>
      <protection locked="0"/>
    </xf>
    <xf numFmtId="0" fontId="13" fillId="0" borderId="5" xfId="1" applyFont="1" applyBorder="1">
      <alignment vertical="center"/>
    </xf>
    <xf numFmtId="0" fontId="40" fillId="0" borderId="0" xfId="0" applyFont="1" applyProtection="1">
      <alignment vertical="center"/>
      <protection locked="0"/>
    </xf>
    <xf numFmtId="49" fontId="3" fillId="0" borderId="307" xfId="0" applyNumberFormat="1" applyFont="1" applyBorder="1" applyAlignment="1" applyProtection="1">
      <alignment horizontal="center" vertical="center" shrinkToFit="1"/>
      <protection locked="0"/>
    </xf>
    <xf numFmtId="49" fontId="3" fillId="0" borderId="308" xfId="0" applyNumberFormat="1" applyFont="1" applyBorder="1" applyAlignment="1" applyProtection="1">
      <alignment horizontal="center" vertical="center" shrinkToFit="1"/>
      <protection locked="0"/>
    </xf>
    <xf numFmtId="49" fontId="3" fillId="0" borderId="309" xfId="0" applyNumberFormat="1" applyFont="1" applyBorder="1" applyAlignment="1" applyProtection="1">
      <alignment horizontal="center" vertical="center" shrinkToFit="1"/>
      <protection locked="0"/>
    </xf>
    <xf numFmtId="0" fontId="41" fillId="0" borderId="0" xfId="0" applyFont="1" applyProtection="1">
      <alignment vertical="center"/>
      <protection locked="0"/>
    </xf>
    <xf numFmtId="0" fontId="6" fillId="0" borderId="310" xfId="0" applyFont="1" applyBorder="1" applyProtection="1">
      <alignment vertical="center"/>
      <protection locked="0"/>
    </xf>
    <xf numFmtId="0" fontId="43" fillId="0" borderId="0" xfId="0" applyFont="1" applyProtection="1">
      <alignment vertical="center"/>
      <protection locked="0"/>
    </xf>
    <xf numFmtId="0" fontId="41" fillId="0" borderId="5" xfId="0" applyFont="1" applyBorder="1" applyAlignment="1" applyProtection="1">
      <alignment horizontal="right" vertical="center"/>
      <protection locked="0"/>
    </xf>
    <xf numFmtId="0" fontId="21" fillId="0" borderId="0" xfId="1" applyFont="1">
      <alignment vertical="center"/>
    </xf>
    <xf numFmtId="0" fontId="11" fillId="0" borderId="0" xfId="1" applyFont="1" applyAlignment="1">
      <alignment horizontal="right" vertical="center" wrapText="1"/>
    </xf>
    <xf numFmtId="0" fontId="13" fillId="0" borderId="0" xfId="1" applyFont="1" applyAlignment="1">
      <alignment horizontal="right" vertical="center" wrapText="1"/>
    </xf>
    <xf numFmtId="0" fontId="13" fillId="0" borderId="66" xfId="1" applyFont="1" applyBorder="1" applyAlignment="1">
      <alignment horizontal="right" vertical="center" wrapText="1"/>
    </xf>
    <xf numFmtId="14" fontId="14" fillId="5" borderId="67" xfId="1" applyNumberFormat="1" applyFont="1" applyFill="1" applyBorder="1" applyAlignment="1" applyProtection="1">
      <alignment horizontal="center" vertical="center" shrinkToFit="1"/>
      <protection locked="0"/>
    </xf>
    <xf numFmtId="14" fontId="14" fillId="5" borderId="68" xfId="1" applyNumberFormat="1" applyFont="1" applyFill="1" applyBorder="1" applyAlignment="1" applyProtection="1">
      <alignment horizontal="center" vertical="center" shrinkToFit="1"/>
      <protection locked="0"/>
    </xf>
    <xf numFmtId="14" fontId="14" fillId="5" borderId="69" xfId="1" applyNumberFormat="1" applyFont="1" applyFill="1" applyBorder="1" applyAlignment="1" applyProtection="1">
      <alignment horizontal="center" vertical="center" shrinkToFit="1"/>
      <protection locked="0"/>
    </xf>
    <xf numFmtId="14" fontId="14" fillId="4" borderId="67" xfId="1" applyNumberFormat="1" applyFont="1" applyFill="1" applyBorder="1" applyAlignment="1" applyProtection="1">
      <alignment horizontal="center" vertical="center" shrinkToFit="1"/>
      <protection locked="0"/>
    </xf>
    <xf numFmtId="14" fontId="14" fillId="4" borderId="68" xfId="1" applyNumberFormat="1" applyFont="1" applyFill="1" applyBorder="1" applyAlignment="1" applyProtection="1">
      <alignment horizontal="center" vertical="center" shrinkToFit="1"/>
      <protection locked="0"/>
    </xf>
    <xf numFmtId="14" fontId="14" fillId="4" borderId="69" xfId="1" applyNumberFormat="1" applyFont="1" applyFill="1" applyBorder="1" applyAlignment="1" applyProtection="1">
      <alignment horizontal="center" vertical="center" shrinkToFit="1"/>
      <protection locked="0"/>
    </xf>
    <xf numFmtId="0" fontId="11" fillId="0" borderId="26" xfId="1" applyFont="1" applyBorder="1" applyAlignment="1">
      <alignment horizontal="center" vertical="center"/>
    </xf>
    <xf numFmtId="0" fontId="16" fillId="0" borderId="26" xfId="1" applyFont="1" applyBorder="1" applyAlignment="1">
      <alignment horizontal="center" vertical="center"/>
    </xf>
    <xf numFmtId="0" fontId="14" fillId="4" borderId="71" xfId="1" applyFont="1" applyFill="1" applyBorder="1" applyAlignment="1" applyProtection="1">
      <alignment horizontal="center" vertical="center"/>
      <protection locked="0"/>
    </xf>
    <xf numFmtId="0" fontId="14" fillId="4" borderId="72" xfId="1" applyFont="1" applyFill="1" applyBorder="1" applyAlignment="1" applyProtection="1">
      <alignment horizontal="center" vertical="center"/>
      <protection locked="0"/>
    </xf>
    <xf numFmtId="0" fontId="14" fillId="4" borderId="73" xfId="1" applyFont="1" applyFill="1" applyBorder="1" applyAlignment="1" applyProtection="1">
      <alignment horizontal="center" vertical="center"/>
      <protection locked="0"/>
    </xf>
    <xf numFmtId="0" fontId="17" fillId="0" borderId="3" xfId="1" applyFont="1" applyBorder="1" applyAlignment="1">
      <alignment horizontal="center" vertical="center"/>
    </xf>
    <xf numFmtId="0" fontId="10" fillId="0" borderId="19" xfId="1" applyFont="1" applyBorder="1" applyAlignment="1">
      <alignment horizontal="center" vertical="center" textRotation="255"/>
    </xf>
    <xf numFmtId="0" fontId="10" fillId="0" borderId="5" xfId="1" applyFont="1" applyBorder="1" applyAlignment="1">
      <alignment horizontal="center" vertical="center" textRotation="255"/>
    </xf>
    <xf numFmtId="0" fontId="10" fillId="0" borderId="23" xfId="1" applyFont="1" applyBorder="1" applyAlignment="1">
      <alignment horizontal="center" vertical="center" textRotation="255"/>
    </xf>
    <xf numFmtId="0" fontId="10" fillId="0" borderId="9" xfId="1" applyFont="1" applyBorder="1" applyAlignment="1">
      <alignment horizontal="center" vertical="center"/>
    </xf>
    <xf numFmtId="0" fontId="10" fillId="0" borderId="50" xfId="1" applyFont="1" applyBorder="1" applyAlignment="1">
      <alignment horizontal="center" vertical="center"/>
    </xf>
    <xf numFmtId="0" fontId="10" fillId="0" borderId="74" xfId="1" applyFont="1" applyBorder="1" applyAlignment="1" applyProtection="1">
      <alignment horizontal="left" vertical="center"/>
      <protection locked="0"/>
    </xf>
    <xf numFmtId="0" fontId="10" fillId="0" borderId="60" xfId="1" applyFont="1" applyBorder="1" applyAlignment="1" applyProtection="1">
      <alignment horizontal="left" vertical="center"/>
      <protection locked="0"/>
    </xf>
    <xf numFmtId="0" fontId="10" fillId="0" borderId="8" xfId="1" applyFont="1" applyBorder="1" applyAlignment="1" applyProtection="1">
      <alignment horizontal="left" vertical="center"/>
      <protection locked="0"/>
    </xf>
    <xf numFmtId="0" fontId="10" fillId="0" borderId="75" xfId="1" applyFont="1" applyBorder="1" applyAlignment="1">
      <alignment horizontal="center" vertical="center" wrapText="1"/>
    </xf>
    <xf numFmtId="0" fontId="10" fillId="0" borderId="132" xfId="1" applyFont="1" applyBorder="1" applyAlignment="1">
      <alignment horizontal="center" vertical="center"/>
    </xf>
    <xf numFmtId="0" fontId="10" fillId="0" borderId="75" xfId="1" applyFont="1" applyBorder="1" applyAlignment="1">
      <alignment horizontal="center" vertical="center"/>
    </xf>
    <xf numFmtId="0" fontId="10" fillId="0" borderId="133" xfId="1" applyFont="1" applyBorder="1" applyAlignment="1">
      <alignment horizontal="center" vertical="center"/>
    </xf>
    <xf numFmtId="0" fontId="18" fillId="0" borderId="76" xfId="1" applyFont="1" applyBorder="1" applyAlignment="1">
      <alignment horizontal="center" vertical="center" shrinkToFit="1"/>
    </xf>
    <xf numFmtId="0" fontId="18" fillId="0" borderId="77" xfId="1" applyFont="1" applyBorder="1" applyAlignment="1">
      <alignment horizontal="center" vertical="center" shrinkToFit="1"/>
    </xf>
    <xf numFmtId="0" fontId="18" fillId="0" borderId="134" xfId="1" applyFont="1" applyBorder="1" applyAlignment="1">
      <alignment horizontal="center" vertical="center" shrinkToFit="1"/>
    </xf>
    <xf numFmtId="0" fontId="18" fillId="0" borderId="135" xfId="1" applyFont="1" applyBorder="1" applyAlignment="1">
      <alignment horizontal="center" vertical="center" shrinkToFit="1"/>
    </xf>
    <xf numFmtId="0" fontId="18" fillId="0" borderId="78" xfId="1" applyFont="1" applyBorder="1" applyAlignment="1">
      <alignment horizontal="center" vertical="center" shrinkToFit="1"/>
    </xf>
    <xf numFmtId="0" fontId="18" fillId="0" borderId="136" xfId="1" applyFont="1" applyBorder="1" applyAlignment="1">
      <alignment horizontal="center" vertical="center" shrinkToFit="1"/>
    </xf>
    <xf numFmtId="0" fontId="18" fillId="0" borderId="297" xfId="1" applyFont="1" applyBorder="1" applyAlignment="1">
      <alignment horizontal="center" vertical="center" shrinkToFit="1"/>
    </xf>
    <xf numFmtId="0" fontId="18" fillId="0" borderId="298" xfId="1" applyFont="1" applyBorder="1" applyAlignment="1">
      <alignment horizontal="center" vertical="center" shrinkToFit="1"/>
    </xf>
    <xf numFmtId="0" fontId="10" fillId="0" borderId="117" xfId="1" applyFont="1" applyBorder="1" applyAlignment="1">
      <alignment horizontal="center" vertical="center"/>
    </xf>
    <xf numFmtId="0" fontId="10" fillId="0" borderId="131" xfId="1" applyFont="1" applyBorder="1" applyAlignment="1">
      <alignment horizontal="center" vertical="center"/>
    </xf>
    <xf numFmtId="0" fontId="10" fillId="0" borderId="118" xfId="1" applyFont="1" applyBorder="1" applyAlignment="1" applyProtection="1">
      <alignment horizontal="left" vertical="center"/>
      <protection locked="0"/>
    </xf>
    <xf numFmtId="0" fontId="10" fillId="0" borderId="119" xfId="1" applyFont="1" applyBorder="1" applyAlignment="1" applyProtection="1">
      <alignment horizontal="left" vertical="center"/>
      <protection locked="0"/>
    </xf>
    <xf numFmtId="0" fontId="10" fillId="0" borderId="120" xfId="1" applyFont="1" applyBorder="1" applyAlignment="1" applyProtection="1">
      <alignment horizontal="left" vertical="center"/>
      <protection locked="0"/>
    </xf>
    <xf numFmtId="0" fontId="10" fillId="0" borderId="104" xfId="1" applyFont="1" applyBorder="1" applyAlignment="1">
      <alignment horizontal="center" vertical="center"/>
    </xf>
    <xf numFmtId="0" fontId="10" fillId="0" borderId="137" xfId="1" applyFont="1" applyBorder="1" applyAlignment="1">
      <alignment horizontal="center" vertical="center"/>
    </xf>
    <xf numFmtId="0" fontId="10" fillId="0" borderId="130" xfId="1" applyFont="1" applyBorder="1" applyAlignment="1" applyProtection="1">
      <alignment horizontal="left" vertical="center"/>
      <protection locked="0"/>
    </xf>
    <xf numFmtId="0" fontId="10" fillId="0" borderId="104" xfId="1" applyFont="1" applyBorder="1" applyAlignment="1" applyProtection="1">
      <alignment horizontal="left" vertical="center"/>
      <protection locked="0"/>
    </xf>
    <xf numFmtId="0" fontId="10" fillId="0" borderId="107" xfId="1" applyFont="1" applyBorder="1" applyAlignment="1" applyProtection="1">
      <alignment horizontal="left" vertical="center"/>
      <protection locked="0"/>
    </xf>
    <xf numFmtId="0" fontId="10" fillId="0" borderId="58" xfId="1" applyFont="1" applyBorder="1" applyAlignment="1" applyProtection="1">
      <alignment horizontal="left" vertical="center"/>
      <protection locked="0"/>
    </xf>
    <xf numFmtId="0" fontId="10" fillId="0" borderId="55" xfId="1" applyFont="1" applyBorder="1" applyAlignment="1" applyProtection="1">
      <alignment horizontal="left" vertical="center"/>
      <protection locked="0"/>
    </xf>
    <xf numFmtId="0" fontId="10" fillId="0" borderId="59" xfId="1" applyFont="1" applyBorder="1" applyAlignment="1" applyProtection="1">
      <alignment horizontal="left" vertical="center"/>
      <protection locked="0"/>
    </xf>
    <xf numFmtId="0" fontId="10" fillId="0" borderId="122" xfId="1" applyFont="1" applyBorder="1" applyAlignment="1">
      <alignment horizontal="center" vertical="center"/>
    </xf>
    <xf numFmtId="0" fontId="10" fillId="0" borderId="116" xfId="1" applyFont="1" applyBorder="1" applyAlignment="1">
      <alignment horizontal="center" vertical="center"/>
    </xf>
    <xf numFmtId="0" fontId="10" fillId="0" borderId="121" xfId="1" applyFont="1" applyBorder="1" applyAlignment="1" applyProtection="1">
      <alignment horizontal="left" vertical="center"/>
      <protection locked="0"/>
    </xf>
    <xf numFmtId="0" fontId="10" fillId="0" borderId="122" xfId="1" applyFont="1" applyBorder="1" applyAlignment="1" applyProtection="1">
      <alignment horizontal="left" vertical="center"/>
      <protection locked="0"/>
    </xf>
    <xf numFmtId="0" fontId="10" fillId="0" borderId="116" xfId="1" applyFont="1" applyBorder="1" applyAlignment="1" applyProtection="1">
      <alignment horizontal="left" vertical="center"/>
      <protection locked="0"/>
    </xf>
    <xf numFmtId="0" fontId="10" fillId="0" borderId="121" xfId="1" applyFont="1" applyBorder="1" applyAlignment="1">
      <alignment horizontal="center" vertical="center"/>
    </xf>
    <xf numFmtId="0" fontId="10" fillId="0" borderId="121" xfId="1" applyFont="1" applyBorder="1" applyAlignment="1" applyProtection="1">
      <alignment horizontal="center" vertical="center"/>
      <protection locked="0"/>
    </xf>
    <xf numFmtId="0" fontId="10" fillId="0" borderId="122" xfId="1" applyFont="1" applyBorder="1" applyAlignment="1" applyProtection="1">
      <alignment horizontal="center" vertical="center"/>
      <protection locked="0"/>
    </xf>
    <xf numFmtId="0" fontId="10" fillId="0" borderId="123" xfId="1" applyFont="1" applyBorder="1" applyAlignment="1" applyProtection="1">
      <alignment horizontal="center" vertical="center"/>
      <protection locked="0"/>
    </xf>
    <xf numFmtId="0" fontId="20" fillId="0" borderId="79" xfId="1" applyFont="1" applyBorder="1" applyAlignment="1">
      <alignment horizontal="center" vertical="center"/>
    </xf>
    <xf numFmtId="0" fontId="20" fillId="0" borderId="80" xfId="1" applyFont="1" applyBorder="1" applyAlignment="1">
      <alignment horizontal="center" vertical="center"/>
    </xf>
    <xf numFmtId="0" fontId="20" fillId="0" borderId="81" xfId="1" applyFont="1" applyBorder="1" applyAlignment="1">
      <alignment horizontal="center" vertical="center"/>
    </xf>
    <xf numFmtId="0" fontId="21" fillId="0" borderId="120" xfId="1" applyFont="1" applyBorder="1" applyAlignment="1">
      <alignment horizontal="center" vertical="center" wrapText="1" shrinkToFit="1"/>
    </xf>
    <xf numFmtId="0" fontId="21" fillId="0" borderId="117" xfId="1" applyFont="1" applyBorder="1" applyAlignment="1">
      <alignment horizontal="center" vertical="center" shrinkToFit="1"/>
    </xf>
    <xf numFmtId="0" fontId="21" fillId="0" borderId="131" xfId="1" applyFont="1" applyBorder="1" applyAlignment="1">
      <alignment horizontal="center" vertical="center" shrinkToFit="1"/>
    </xf>
    <xf numFmtId="0" fontId="21" fillId="0" borderId="86" xfId="1" applyFont="1" applyBorder="1" applyAlignment="1">
      <alignment horizontal="center" vertical="center" shrinkToFit="1"/>
    </xf>
    <xf numFmtId="0" fontId="21" fillId="0" borderId="87" xfId="1" applyFont="1" applyBorder="1" applyAlignment="1">
      <alignment horizontal="center" vertical="center" shrinkToFit="1"/>
    </xf>
    <xf numFmtId="0" fontId="21" fillId="0" borderId="0" xfId="1" applyFont="1" applyAlignment="1">
      <alignment horizontal="center" vertical="center" shrinkToFit="1"/>
    </xf>
    <xf numFmtId="0" fontId="21" fillId="0" borderId="38" xfId="1" applyFont="1" applyBorder="1" applyAlignment="1">
      <alignment horizontal="center" vertical="center" shrinkToFit="1"/>
    </xf>
    <xf numFmtId="0" fontId="10" fillId="0" borderId="138" xfId="1" applyFont="1" applyBorder="1" applyAlignment="1">
      <alignment horizontal="center" vertical="center" wrapText="1"/>
    </xf>
    <xf numFmtId="0" fontId="10" fillId="0" borderId="139" xfId="1" applyFont="1" applyBorder="1" applyAlignment="1">
      <alignment horizontal="center" vertical="center"/>
    </xf>
    <xf numFmtId="0" fontId="10" fillId="0" borderId="145" xfId="1" applyFont="1" applyBorder="1" applyAlignment="1">
      <alignment horizontal="center" vertical="center"/>
    </xf>
    <xf numFmtId="0" fontId="10" fillId="0" borderId="146" xfId="1" applyFont="1" applyBorder="1" applyAlignment="1">
      <alignment horizontal="center" vertical="center"/>
    </xf>
    <xf numFmtId="0" fontId="10" fillId="0" borderId="159" xfId="1" applyFont="1" applyBorder="1" applyAlignment="1">
      <alignment horizontal="center" vertical="center"/>
    </xf>
    <xf numFmtId="0" fontId="13" fillId="0" borderId="140" xfId="1" applyFont="1" applyBorder="1" applyAlignment="1">
      <alignment horizontal="center" vertical="center" wrapText="1"/>
    </xf>
    <xf numFmtId="0" fontId="13" fillId="0" borderId="141" xfId="1" applyFont="1" applyBorder="1" applyAlignment="1">
      <alignment horizontal="center" vertical="center"/>
    </xf>
    <xf numFmtId="0" fontId="13" fillId="0" borderId="142" xfId="1" applyFont="1" applyBorder="1" applyAlignment="1">
      <alignment horizontal="center" vertical="center"/>
    </xf>
    <xf numFmtId="0" fontId="13" fillId="0" borderId="147" xfId="1" applyFont="1" applyBorder="1" applyAlignment="1">
      <alignment horizontal="center" vertical="center"/>
    </xf>
    <xf numFmtId="0" fontId="13" fillId="0" borderId="148" xfId="1" applyFont="1" applyBorder="1" applyAlignment="1">
      <alignment horizontal="center" vertical="center"/>
    </xf>
    <xf numFmtId="0" fontId="13" fillId="0" borderId="149" xfId="1" applyFont="1" applyBorder="1" applyAlignment="1">
      <alignment horizontal="center" vertical="center"/>
    </xf>
    <xf numFmtId="0" fontId="10" fillId="0" borderId="143" xfId="1" applyFont="1" applyBorder="1" applyAlignment="1">
      <alignment horizontal="center" vertical="center" wrapText="1"/>
    </xf>
    <xf numFmtId="0" fontId="10" fillId="0" borderId="150" xfId="1" applyFont="1" applyBorder="1" applyAlignment="1">
      <alignment horizontal="center" vertical="center"/>
    </xf>
    <xf numFmtId="0" fontId="16" fillId="0" borderId="143" xfId="1" applyFont="1" applyBorder="1" applyAlignment="1">
      <alignment horizontal="center" vertical="center"/>
    </xf>
    <xf numFmtId="0" fontId="16" fillId="0" borderId="141" xfId="1" applyFont="1" applyBorder="1" applyAlignment="1">
      <alignment horizontal="center" vertical="center"/>
    </xf>
    <xf numFmtId="0" fontId="16" fillId="0" borderId="142" xfId="1" applyFont="1" applyBorder="1" applyAlignment="1">
      <alignment horizontal="center" vertical="center"/>
    </xf>
    <xf numFmtId="0" fontId="16" fillId="0" borderId="151" xfId="1" applyFont="1" applyBorder="1" applyAlignment="1">
      <alignment horizontal="center" vertical="center"/>
    </xf>
    <xf numFmtId="0" fontId="16" fillId="0" borderId="152" xfId="1" applyFont="1" applyBorder="1" applyAlignment="1">
      <alignment horizontal="center" vertical="center"/>
    </xf>
    <xf numFmtId="0" fontId="16" fillId="0" borderId="148" xfId="1" applyFont="1" applyBorder="1" applyAlignment="1">
      <alignment horizontal="center" vertical="center"/>
    </xf>
    <xf numFmtId="0" fontId="16" fillId="0" borderId="153" xfId="1" applyFont="1" applyBorder="1" applyAlignment="1">
      <alignment horizontal="center" vertical="center"/>
    </xf>
    <xf numFmtId="0" fontId="16" fillId="0" borderId="144" xfId="1" applyFont="1" applyBorder="1" applyAlignment="1">
      <alignment horizontal="center" vertical="center"/>
    </xf>
    <xf numFmtId="0" fontId="16" fillId="0" borderId="150" xfId="1" applyFont="1" applyBorder="1" applyAlignment="1">
      <alignment horizontal="center" vertical="center"/>
    </xf>
    <xf numFmtId="0" fontId="16" fillId="0" borderId="154" xfId="1" applyFont="1" applyBorder="1" applyAlignment="1">
      <alignment horizontal="center" vertical="center"/>
    </xf>
    <xf numFmtId="0" fontId="10" fillId="0" borderId="155" xfId="1" applyFont="1" applyBorder="1" applyAlignment="1">
      <alignment horizontal="center" vertical="center"/>
    </xf>
    <xf numFmtId="0" fontId="10" fillId="0" borderId="156" xfId="1" applyFont="1" applyBorder="1" applyAlignment="1">
      <alignment horizontal="center" vertical="center"/>
    </xf>
    <xf numFmtId="56" fontId="13" fillId="0" borderId="157" xfId="1" applyNumberFormat="1" applyFont="1" applyBorder="1" applyAlignment="1">
      <alignment horizontal="center" vertical="center" shrinkToFit="1"/>
    </xf>
    <xf numFmtId="56" fontId="13" fillId="0" borderId="158" xfId="1" applyNumberFormat="1" applyFont="1" applyBorder="1" applyAlignment="1">
      <alignment horizontal="center" vertical="center" shrinkToFit="1"/>
    </xf>
    <xf numFmtId="0" fontId="22" fillId="0" borderId="140" xfId="1" applyFont="1" applyBorder="1" applyAlignment="1">
      <alignment horizontal="center" vertical="center"/>
    </xf>
    <xf numFmtId="0" fontId="22" fillId="0" borderId="141" xfId="1" applyFont="1" applyBorder="1" applyAlignment="1">
      <alignment horizontal="center" vertical="center"/>
    </xf>
    <xf numFmtId="0" fontId="22" fillId="0" borderId="152" xfId="1" applyFont="1" applyBorder="1" applyAlignment="1">
      <alignment horizontal="center" vertical="center"/>
    </xf>
    <xf numFmtId="0" fontId="16" fillId="0" borderId="160" xfId="1" applyFont="1" applyBorder="1" applyAlignment="1">
      <alignment horizontal="center" vertical="center"/>
    </xf>
    <xf numFmtId="0" fontId="16" fillId="0" borderId="139" xfId="1" applyFont="1" applyBorder="1" applyAlignment="1">
      <alignment horizontal="center" vertical="center"/>
    </xf>
    <xf numFmtId="56" fontId="21" fillId="0" borderId="161" xfId="1" applyNumberFormat="1" applyFont="1" applyBorder="1" applyAlignment="1">
      <alignment horizontal="center" vertical="center" shrinkToFit="1"/>
    </xf>
    <xf numFmtId="56" fontId="21" fillId="0" borderId="162" xfId="1" applyNumberFormat="1" applyFont="1" applyBorder="1" applyAlignment="1">
      <alignment horizontal="center" vertical="center" shrinkToFit="1"/>
    </xf>
    <xf numFmtId="14" fontId="23" fillId="0" borderId="87" xfId="1" applyNumberFormat="1" applyFont="1" applyBorder="1" applyAlignment="1">
      <alignment horizontal="center" vertical="center"/>
    </xf>
    <xf numFmtId="14" fontId="23" fillId="0" borderId="88" xfId="1" applyNumberFormat="1" applyFont="1" applyBorder="1" applyAlignment="1">
      <alignment horizontal="center" vertical="center"/>
    </xf>
    <xf numFmtId="56" fontId="21" fillId="0" borderId="90" xfId="1" applyNumberFormat="1" applyFont="1" applyBorder="1" applyAlignment="1">
      <alignment horizontal="center" vertical="center" shrinkToFit="1"/>
    </xf>
    <xf numFmtId="14" fontId="23" fillId="0" borderId="90" xfId="1" applyNumberFormat="1" applyFont="1" applyBorder="1" applyAlignment="1">
      <alignment horizontal="center" vertical="center"/>
    </xf>
    <xf numFmtId="38" fontId="10" fillId="0" borderId="124" xfId="2" applyFont="1" applyFill="1" applyBorder="1" applyAlignment="1" applyProtection="1">
      <alignment horizontal="right" vertical="center"/>
      <protection locked="0"/>
    </xf>
    <xf numFmtId="38" fontId="10" fillId="0" borderId="125" xfId="2" applyFont="1" applyFill="1" applyBorder="1" applyAlignment="1" applyProtection="1">
      <alignment horizontal="right" vertical="center"/>
      <protection locked="0"/>
    </xf>
    <xf numFmtId="38" fontId="10" fillId="0" borderId="163" xfId="2" applyFont="1" applyFill="1" applyBorder="1" applyAlignment="1" applyProtection="1">
      <alignment horizontal="right" vertical="center"/>
      <protection locked="0"/>
    </xf>
    <xf numFmtId="38" fontId="10" fillId="0" borderId="164" xfId="2" applyFont="1" applyFill="1" applyBorder="1" applyAlignment="1" applyProtection="1">
      <alignment horizontal="right" vertical="center"/>
      <protection locked="0"/>
    </xf>
    <xf numFmtId="38" fontId="16" fillId="0" borderId="165" xfId="2" applyFont="1" applyFill="1" applyBorder="1" applyAlignment="1" applyProtection="1">
      <alignment horizontal="right" vertical="center"/>
    </xf>
    <xf numFmtId="38" fontId="16" fillId="0" borderId="166" xfId="2" applyFont="1" applyFill="1" applyBorder="1" applyAlignment="1" applyProtection="1">
      <alignment horizontal="right" vertical="center"/>
    </xf>
    <xf numFmtId="38" fontId="16" fillId="0" borderId="127" xfId="2" applyFont="1" applyFill="1" applyBorder="1" applyAlignment="1" applyProtection="1">
      <alignment horizontal="right" vertical="center"/>
    </xf>
    <xf numFmtId="0" fontId="10" fillId="0" borderId="91" xfId="1" applyFont="1" applyBorder="1" applyAlignment="1" applyProtection="1">
      <alignment horizontal="center" vertical="center"/>
      <protection locked="0"/>
    </xf>
    <xf numFmtId="0" fontId="10" fillId="0" borderId="90" xfId="1" applyFont="1" applyBorder="1" applyAlignment="1" applyProtection="1">
      <alignment horizontal="center" vertical="center"/>
      <protection locked="0"/>
    </xf>
    <xf numFmtId="0" fontId="10" fillId="0" borderId="92" xfId="1" applyFont="1" applyBorder="1" applyAlignment="1" applyProtection="1">
      <alignment horizontal="center" vertical="center"/>
      <protection locked="0"/>
    </xf>
    <xf numFmtId="56" fontId="10" fillId="0" borderId="3" xfId="1" applyNumberFormat="1" applyFont="1" applyBorder="1" applyAlignment="1">
      <alignment horizontal="center" vertical="center"/>
    </xf>
    <xf numFmtId="56" fontId="13" fillId="0" borderId="93" xfId="1" applyNumberFormat="1" applyFont="1" applyBorder="1" applyAlignment="1">
      <alignment horizontal="center" vertical="center" shrinkToFit="1"/>
    </xf>
    <xf numFmtId="56" fontId="13" fillId="0" borderId="90" xfId="1" applyNumberFormat="1" applyFont="1" applyBorder="1" applyAlignment="1">
      <alignment horizontal="center" vertical="center" shrinkToFit="1"/>
    </xf>
    <xf numFmtId="56" fontId="13" fillId="0" borderId="94" xfId="1" applyNumberFormat="1" applyFont="1" applyBorder="1" applyAlignment="1">
      <alignment horizontal="center" vertical="center" shrinkToFit="1"/>
    </xf>
    <xf numFmtId="56" fontId="13" fillId="0" borderId="126" xfId="1" applyNumberFormat="1" applyFont="1" applyBorder="1" applyAlignment="1">
      <alignment horizontal="center" vertical="center" shrinkToFit="1"/>
    </xf>
    <xf numFmtId="56" fontId="13" fillId="0" borderId="91" xfId="1" applyNumberFormat="1" applyFont="1" applyBorder="1" applyAlignment="1">
      <alignment horizontal="center" vertical="center" shrinkToFit="1"/>
    </xf>
    <xf numFmtId="38" fontId="10" fillId="0" borderId="127" xfId="2" applyFont="1" applyFill="1" applyBorder="1" applyAlignment="1" applyProtection="1">
      <alignment horizontal="right" vertical="center"/>
      <protection locked="0"/>
    </xf>
    <xf numFmtId="38" fontId="16" fillId="0" borderId="99" xfId="2" applyFont="1" applyFill="1" applyBorder="1" applyAlignment="1" applyProtection="1">
      <alignment horizontal="right" vertical="center"/>
    </xf>
    <xf numFmtId="38" fontId="16" fillId="0" borderId="170" xfId="2" applyFont="1" applyFill="1" applyBorder="1" applyAlignment="1" applyProtection="1">
      <alignment horizontal="right" vertical="center"/>
    </xf>
    <xf numFmtId="38" fontId="16" fillId="0" borderId="169" xfId="2" applyFont="1" applyFill="1" applyBorder="1" applyAlignment="1" applyProtection="1">
      <alignment horizontal="right" vertical="center"/>
    </xf>
    <xf numFmtId="0" fontId="10" fillId="0" borderId="171" xfId="1" applyFont="1" applyBorder="1" applyAlignment="1" applyProtection="1">
      <alignment horizontal="center" vertical="center"/>
      <protection locked="0"/>
    </xf>
    <xf numFmtId="0" fontId="10" fillId="0" borderId="96" xfId="1" applyFont="1" applyBorder="1" applyAlignment="1" applyProtection="1">
      <alignment horizontal="center" vertical="center"/>
      <protection locked="0"/>
    </xf>
    <xf numFmtId="0" fontId="10" fillId="0" borderId="100" xfId="1" applyFont="1" applyBorder="1" applyAlignment="1" applyProtection="1">
      <alignment horizontal="center" vertical="center"/>
      <protection locked="0"/>
    </xf>
    <xf numFmtId="56" fontId="10" fillId="0" borderId="101" xfId="1" applyNumberFormat="1" applyFont="1" applyBorder="1" applyAlignment="1">
      <alignment horizontal="center" vertical="center"/>
    </xf>
    <xf numFmtId="56" fontId="10" fillId="0" borderId="102" xfId="1" applyNumberFormat="1" applyFont="1" applyBorder="1" applyAlignment="1">
      <alignment horizontal="center" vertical="center"/>
    </xf>
    <xf numFmtId="56" fontId="10" fillId="0" borderId="103" xfId="1" applyNumberFormat="1" applyFont="1" applyBorder="1" applyAlignment="1">
      <alignment horizontal="center" vertical="center"/>
    </xf>
    <xf numFmtId="56" fontId="10" fillId="0" borderId="108" xfId="1" applyNumberFormat="1" applyFont="1" applyBorder="1" applyAlignment="1">
      <alignment horizontal="center" vertical="center"/>
    </xf>
    <xf numFmtId="56" fontId="10" fillId="0" borderId="109" xfId="1" applyNumberFormat="1" applyFont="1" applyBorder="1" applyAlignment="1">
      <alignment horizontal="center" vertical="center"/>
    </xf>
    <xf numFmtId="56" fontId="10" fillId="0" borderId="110" xfId="1" applyNumberFormat="1" applyFont="1" applyBorder="1" applyAlignment="1">
      <alignment horizontal="center" vertical="center"/>
    </xf>
    <xf numFmtId="56" fontId="10" fillId="0" borderId="112" xfId="1" applyNumberFormat="1" applyFont="1" applyBorder="1" applyAlignment="1">
      <alignment horizontal="center" vertical="center"/>
    </xf>
    <xf numFmtId="56" fontId="10" fillId="0" borderId="113" xfId="1" applyNumberFormat="1" applyFont="1" applyBorder="1" applyAlignment="1">
      <alignment horizontal="center" vertical="center"/>
    </xf>
    <xf numFmtId="56" fontId="10" fillId="0" borderId="114" xfId="1" applyNumberFormat="1" applyFont="1" applyBorder="1" applyAlignment="1">
      <alignment horizontal="center" vertical="center"/>
    </xf>
    <xf numFmtId="56" fontId="13" fillId="0" borderId="172" xfId="1" applyNumberFormat="1" applyFont="1" applyBorder="1" applyAlignment="1">
      <alignment horizontal="center" vertical="center" shrinkToFit="1"/>
    </xf>
    <xf numFmtId="56" fontId="13" fillId="0" borderId="104" xfId="1" applyNumberFormat="1" applyFont="1" applyBorder="1" applyAlignment="1">
      <alignment horizontal="center" vertical="center" shrinkToFit="1"/>
    </xf>
    <xf numFmtId="56" fontId="13" fillId="0" borderId="105" xfId="1" applyNumberFormat="1" applyFont="1" applyBorder="1" applyAlignment="1">
      <alignment horizontal="center" vertical="center" shrinkToFit="1"/>
    </xf>
    <xf numFmtId="56" fontId="13" fillId="0" borderId="173" xfId="1" applyNumberFormat="1" applyFont="1" applyBorder="1" applyAlignment="1">
      <alignment horizontal="center" vertical="center" shrinkToFit="1"/>
    </xf>
    <xf numFmtId="38" fontId="10" fillId="0" borderId="174" xfId="2" applyFont="1" applyFill="1" applyBorder="1" applyAlignment="1" applyProtection="1">
      <alignment horizontal="right" vertical="center"/>
      <protection locked="0"/>
    </xf>
    <xf numFmtId="38" fontId="10" fillId="0" borderId="175" xfId="2" applyFont="1" applyFill="1" applyBorder="1" applyAlignment="1" applyProtection="1">
      <alignment horizontal="right" vertical="center"/>
      <protection locked="0"/>
    </xf>
    <xf numFmtId="38" fontId="10" fillId="0" borderId="176" xfId="2" applyFont="1" applyFill="1" applyBorder="1" applyAlignment="1" applyProtection="1">
      <alignment horizontal="right" vertical="center"/>
      <protection locked="0"/>
    </xf>
    <xf numFmtId="38" fontId="16" fillId="0" borderId="105" xfId="2" applyFont="1" applyFill="1" applyBorder="1" applyAlignment="1" applyProtection="1">
      <alignment horizontal="right" vertical="center"/>
    </xf>
    <xf numFmtId="38" fontId="16" fillId="0" borderId="177" xfId="2" applyFont="1" applyFill="1" applyBorder="1" applyAlignment="1" applyProtection="1">
      <alignment horizontal="right" vertical="center"/>
    </xf>
    <xf numFmtId="38" fontId="16" fillId="0" borderId="176" xfId="2" applyFont="1" applyFill="1" applyBorder="1" applyAlignment="1" applyProtection="1">
      <alignment horizontal="right" vertical="center"/>
    </xf>
    <xf numFmtId="56" fontId="13" fillId="0" borderId="95" xfId="1" applyNumberFormat="1" applyFont="1" applyBorder="1" applyAlignment="1">
      <alignment horizontal="center" vertical="center" shrinkToFit="1"/>
    </xf>
    <xf numFmtId="56" fontId="13" fillId="0" borderId="96" xfId="1" applyNumberFormat="1" applyFont="1" applyBorder="1" applyAlignment="1">
      <alignment horizontal="center" vertical="center" shrinkToFit="1"/>
    </xf>
    <xf numFmtId="56" fontId="13" fillId="0" borderId="128" xfId="1" applyNumberFormat="1" applyFont="1" applyBorder="1" applyAlignment="1">
      <alignment horizontal="center" vertical="center" shrinkToFit="1"/>
    </xf>
    <xf numFmtId="56" fontId="13" fillId="0" borderId="97" xfId="1" applyNumberFormat="1" applyFont="1" applyBorder="1" applyAlignment="1">
      <alignment horizontal="center" vertical="center" shrinkToFit="1"/>
    </xf>
    <xf numFmtId="56" fontId="13" fillId="0" borderId="129" xfId="1" applyNumberFormat="1" applyFont="1" applyBorder="1" applyAlignment="1">
      <alignment horizontal="center" vertical="center" shrinkToFit="1"/>
    </xf>
    <xf numFmtId="38" fontId="10" fillId="0" borderId="167" xfId="2" applyFont="1" applyFill="1" applyBorder="1" applyAlignment="1" applyProtection="1">
      <alignment horizontal="right" vertical="center"/>
      <protection locked="0"/>
    </xf>
    <xf numFmtId="38" fontId="10" fillId="0" borderId="168" xfId="2" applyFont="1" applyFill="1" applyBorder="1" applyAlignment="1" applyProtection="1">
      <alignment horizontal="right" vertical="center"/>
      <protection locked="0"/>
    </xf>
    <xf numFmtId="38" fontId="10" fillId="0" borderId="169" xfId="2" applyFont="1" applyFill="1" applyBorder="1" applyAlignment="1" applyProtection="1">
      <alignment horizontal="right" vertical="center"/>
      <protection locked="0"/>
    </xf>
    <xf numFmtId="0" fontId="10" fillId="0" borderId="178" xfId="1" applyFont="1" applyBorder="1" applyAlignment="1" applyProtection="1">
      <alignment horizontal="center" vertical="center"/>
      <protection locked="0"/>
    </xf>
    <xf numFmtId="0" fontId="10" fillId="0" borderId="104" xfId="1" applyFont="1" applyBorder="1" applyAlignment="1" applyProtection="1">
      <alignment horizontal="center" vertical="center"/>
      <protection locked="0"/>
    </xf>
    <xf numFmtId="0" fontId="10" fillId="0" borderId="107" xfId="1" applyFont="1" applyBorder="1" applyAlignment="1" applyProtection="1">
      <alignment horizontal="center" vertical="center"/>
      <protection locked="0"/>
    </xf>
    <xf numFmtId="38" fontId="10" fillId="0" borderId="179" xfId="2" applyFont="1" applyFill="1" applyBorder="1" applyAlignment="1" applyProtection="1">
      <alignment horizontal="right" vertical="center"/>
      <protection locked="0"/>
    </xf>
    <xf numFmtId="38" fontId="10" fillId="0" borderId="180" xfId="2" applyFont="1" applyFill="1" applyBorder="1" applyAlignment="1" applyProtection="1">
      <alignment horizontal="right" vertical="center"/>
      <protection locked="0"/>
    </xf>
    <xf numFmtId="38" fontId="10" fillId="0" borderId="181" xfId="2" applyFont="1" applyFill="1" applyBorder="1" applyAlignment="1" applyProtection="1">
      <alignment horizontal="right" vertical="center"/>
      <protection locked="0"/>
    </xf>
    <xf numFmtId="38" fontId="16" fillId="0" borderId="182" xfId="2" applyFont="1" applyFill="1" applyBorder="1" applyAlignment="1" applyProtection="1">
      <alignment horizontal="right" vertical="center"/>
    </xf>
    <xf numFmtId="38" fontId="16" fillId="0" borderId="181" xfId="2" applyFont="1" applyFill="1" applyBorder="1" applyAlignment="1" applyProtection="1">
      <alignment horizontal="right" vertical="center"/>
    </xf>
    <xf numFmtId="0" fontId="10" fillId="0" borderId="183" xfId="1" applyFont="1" applyBorder="1" applyAlignment="1" applyProtection="1">
      <alignment horizontal="center" vertical="center"/>
      <protection locked="0"/>
    </xf>
    <xf numFmtId="38" fontId="16" fillId="0" borderId="187" xfId="2" applyFont="1" applyFill="1" applyBorder="1" applyAlignment="1" applyProtection="1">
      <alignment horizontal="right" vertical="center"/>
    </xf>
    <xf numFmtId="38" fontId="16" fillId="0" borderId="186" xfId="2" applyFont="1" applyFill="1" applyBorder="1" applyAlignment="1" applyProtection="1">
      <alignment horizontal="right" vertical="center"/>
    </xf>
    <xf numFmtId="0" fontId="10" fillId="0" borderId="188" xfId="1" applyFont="1" applyBorder="1" applyAlignment="1" applyProtection="1">
      <alignment horizontal="center" vertical="center"/>
      <protection locked="0"/>
    </xf>
    <xf numFmtId="56" fontId="13" fillId="0" borderId="188" xfId="1" applyNumberFormat="1" applyFont="1" applyBorder="1" applyAlignment="1">
      <alignment horizontal="center" vertical="center" shrinkToFit="1"/>
    </xf>
    <xf numFmtId="38" fontId="10" fillId="0" borderId="189" xfId="2" applyFont="1" applyFill="1" applyBorder="1" applyAlignment="1" applyProtection="1">
      <alignment horizontal="right" vertical="center"/>
      <protection locked="0"/>
    </xf>
    <xf numFmtId="38" fontId="10" fillId="0" borderId="190" xfId="2" applyFont="1" applyFill="1" applyBorder="1" applyAlignment="1" applyProtection="1">
      <alignment horizontal="right" vertical="center"/>
      <protection locked="0"/>
    </xf>
    <xf numFmtId="38" fontId="10" fillId="0" borderId="191" xfId="2" applyFont="1" applyFill="1" applyBorder="1" applyAlignment="1" applyProtection="1">
      <alignment horizontal="right" vertical="center"/>
      <protection locked="0"/>
    </xf>
    <xf numFmtId="38" fontId="16" fillId="0" borderId="192" xfId="2" applyFont="1" applyFill="1" applyBorder="1" applyAlignment="1" applyProtection="1">
      <alignment horizontal="right" vertical="center"/>
    </xf>
    <xf numFmtId="38" fontId="16" fillId="0" borderId="191" xfId="2" applyFont="1" applyFill="1" applyBorder="1" applyAlignment="1" applyProtection="1">
      <alignment horizontal="right" vertical="center"/>
    </xf>
    <xf numFmtId="0" fontId="10" fillId="0" borderId="193" xfId="1" applyFont="1" applyBorder="1" applyAlignment="1" applyProtection="1">
      <alignment horizontal="center" vertical="center"/>
      <protection locked="0"/>
    </xf>
    <xf numFmtId="38" fontId="10" fillId="0" borderId="184" xfId="2" applyFont="1" applyFill="1" applyBorder="1" applyAlignment="1" applyProtection="1">
      <alignment horizontal="right" vertical="center"/>
      <protection locked="0"/>
    </xf>
    <xf numFmtId="38" fontId="10" fillId="0" borderId="185" xfId="2" applyFont="1" applyFill="1" applyBorder="1" applyAlignment="1" applyProtection="1">
      <alignment horizontal="right" vertical="center"/>
      <protection locked="0"/>
    </xf>
    <xf numFmtId="38" fontId="10" fillId="0" borderId="186" xfId="2" applyFont="1" applyFill="1" applyBorder="1" applyAlignment="1" applyProtection="1">
      <alignment horizontal="right" vertical="center"/>
      <protection locked="0"/>
    </xf>
    <xf numFmtId="38" fontId="16" fillId="0" borderId="138" xfId="2" applyFont="1" applyFill="1" applyBorder="1" applyAlignment="1" applyProtection="1">
      <alignment horizontal="right" vertical="center"/>
    </xf>
    <xf numFmtId="38" fontId="16" fillId="0" borderId="84" xfId="2" applyFont="1" applyFill="1" applyBorder="1" applyAlignment="1" applyProtection="1">
      <alignment horizontal="right" vertical="center"/>
    </xf>
    <xf numFmtId="38" fontId="16" fillId="0" borderId="82" xfId="2" applyFont="1" applyFill="1" applyBorder="1" applyAlignment="1" applyProtection="1">
      <alignment horizontal="right" vertical="center"/>
    </xf>
    <xf numFmtId="0" fontId="10" fillId="0" borderId="195" xfId="1" applyFont="1" applyBorder="1" applyAlignment="1" applyProtection="1">
      <alignment horizontal="center" vertical="center"/>
      <protection locked="0"/>
    </xf>
    <xf numFmtId="0" fontId="10" fillId="0" borderId="194" xfId="1" applyFont="1" applyBorder="1" applyAlignment="1" applyProtection="1">
      <alignment horizontal="center" vertical="center"/>
      <protection locked="0"/>
    </xf>
    <xf numFmtId="0" fontId="10" fillId="0" borderId="197" xfId="1" applyFont="1" applyBorder="1" applyAlignment="1" applyProtection="1">
      <alignment horizontal="center" vertical="center"/>
      <protection locked="0"/>
    </xf>
    <xf numFmtId="56" fontId="13" fillId="0" borderId="198" xfId="1" applyNumberFormat="1" applyFont="1" applyBorder="1" applyAlignment="1">
      <alignment horizontal="center" vertical="center" shrinkToFit="1"/>
    </xf>
    <xf numFmtId="56" fontId="13" fillId="0" borderId="199" xfId="1" applyNumberFormat="1" applyFont="1" applyBorder="1" applyAlignment="1">
      <alignment horizontal="center" vertical="center" shrinkToFit="1"/>
    </xf>
    <xf numFmtId="56" fontId="13" fillId="0" borderId="200" xfId="1" applyNumberFormat="1" applyFont="1" applyBorder="1" applyAlignment="1">
      <alignment horizontal="center" vertical="center" shrinkToFit="1"/>
    </xf>
    <xf numFmtId="56" fontId="13" fillId="0" borderId="202" xfId="1" applyNumberFormat="1" applyFont="1" applyBorder="1" applyAlignment="1">
      <alignment horizontal="center" vertical="center" shrinkToFit="1"/>
    </xf>
    <xf numFmtId="56" fontId="13" fillId="0" borderId="203" xfId="1" applyNumberFormat="1" applyFont="1" applyBorder="1" applyAlignment="1">
      <alignment horizontal="center" vertical="center" shrinkToFit="1"/>
    </xf>
    <xf numFmtId="38" fontId="10" fillId="0" borderId="206" xfId="2" applyFont="1" applyFill="1" applyBorder="1" applyAlignment="1" applyProtection="1">
      <alignment horizontal="right" vertical="center"/>
      <protection locked="0"/>
    </xf>
    <xf numFmtId="38" fontId="10" fillId="0" borderId="207" xfId="2" applyFont="1" applyFill="1" applyBorder="1" applyAlignment="1" applyProtection="1">
      <alignment horizontal="right" vertical="center"/>
      <protection locked="0"/>
    </xf>
    <xf numFmtId="38" fontId="10" fillId="0" borderId="208" xfId="2" applyFont="1" applyFill="1" applyBorder="1" applyAlignment="1" applyProtection="1">
      <alignment horizontal="right" vertical="center"/>
      <protection locked="0"/>
    </xf>
    <xf numFmtId="38" fontId="16" fillId="0" borderId="200" xfId="2" applyFont="1" applyFill="1" applyBorder="1" applyAlignment="1" applyProtection="1">
      <alignment horizontal="right" vertical="center"/>
    </xf>
    <xf numFmtId="38" fontId="16" fillId="0" borderId="209" xfId="2" applyFont="1" applyFill="1" applyBorder="1" applyAlignment="1" applyProtection="1">
      <alignment horizontal="right" vertical="center"/>
    </xf>
    <xf numFmtId="38" fontId="16" fillId="0" borderId="208" xfId="2" applyFont="1" applyFill="1" applyBorder="1" applyAlignment="1" applyProtection="1">
      <alignment horizontal="right" vertical="center"/>
    </xf>
    <xf numFmtId="0" fontId="10" fillId="0" borderId="210" xfId="1" applyFont="1" applyBorder="1" applyAlignment="1" applyProtection="1">
      <alignment horizontal="center" vertical="center"/>
      <protection locked="0"/>
    </xf>
    <xf numFmtId="0" fontId="10" fillId="0" borderId="199" xfId="1" applyFont="1" applyBorder="1" applyAlignment="1" applyProtection="1">
      <alignment horizontal="center" vertical="center"/>
      <protection locked="0"/>
    </xf>
    <xf numFmtId="0" fontId="10" fillId="0" borderId="211" xfId="1" applyFont="1" applyBorder="1" applyAlignment="1" applyProtection="1">
      <alignment horizontal="center" vertical="center"/>
      <protection locked="0"/>
    </xf>
    <xf numFmtId="56" fontId="13" fillId="0" borderId="111" xfId="1" applyNumberFormat="1" applyFont="1" applyBorder="1" applyAlignment="1">
      <alignment horizontal="center" vertical="center" shrinkToFit="1"/>
    </xf>
    <xf numFmtId="56" fontId="13" fillId="0" borderId="194" xfId="1" applyNumberFormat="1" applyFont="1" applyBorder="1" applyAlignment="1">
      <alignment horizontal="center" vertical="center" shrinkToFit="1"/>
    </xf>
    <xf numFmtId="56" fontId="13" fillId="0" borderId="138" xfId="1" applyNumberFormat="1" applyFont="1" applyBorder="1" applyAlignment="1">
      <alignment horizontal="center" vertical="center" shrinkToFit="1"/>
    </xf>
    <xf numFmtId="56" fontId="13" fillId="0" borderId="117" xfId="1" applyNumberFormat="1" applyFont="1" applyBorder="1" applyAlignment="1">
      <alignment horizontal="center" vertical="center" shrinkToFit="1"/>
    </xf>
    <xf numFmtId="38" fontId="10" fillId="0" borderId="83" xfId="2" applyFont="1" applyFill="1" applyBorder="1" applyAlignment="1" applyProtection="1">
      <alignment horizontal="right" vertical="center"/>
      <protection locked="0"/>
    </xf>
    <xf numFmtId="38" fontId="10" fillId="0" borderId="85" xfId="2" applyFont="1" applyFill="1" applyBorder="1" applyAlignment="1" applyProtection="1">
      <alignment horizontal="right" vertical="center"/>
      <protection locked="0"/>
    </xf>
    <xf numFmtId="38" fontId="10" fillId="0" borderId="82" xfId="2" applyFont="1" applyFill="1" applyBorder="1" applyAlignment="1" applyProtection="1">
      <alignment horizontal="right" vertical="center"/>
      <protection locked="0"/>
    </xf>
    <xf numFmtId="38" fontId="16" fillId="0" borderId="215" xfId="2" applyFont="1" applyFill="1" applyBorder="1" applyAlignment="1" applyProtection="1">
      <alignment horizontal="right" vertical="center"/>
    </xf>
    <xf numFmtId="38" fontId="16" fillId="0" borderId="214" xfId="2" applyFont="1" applyFill="1" applyBorder="1" applyAlignment="1" applyProtection="1">
      <alignment horizontal="right" vertical="center"/>
    </xf>
    <xf numFmtId="0" fontId="10" fillId="0" borderId="216" xfId="1" applyFont="1" applyBorder="1" applyAlignment="1" applyProtection="1">
      <alignment horizontal="center" vertical="center"/>
      <protection locked="0"/>
    </xf>
    <xf numFmtId="56" fontId="13" fillId="0" borderId="216" xfId="1" applyNumberFormat="1" applyFont="1" applyBorder="1" applyAlignment="1">
      <alignment horizontal="center" vertical="center" shrinkToFit="1"/>
    </xf>
    <xf numFmtId="38" fontId="10" fillId="0" borderId="217" xfId="2" applyFont="1" applyFill="1" applyBorder="1" applyAlignment="1" applyProtection="1">
      <alignment horizontal="right" vertical="center"/>
      <protection locked="0"/>
    </xf>
    <xf numFmtId="38" fontId="10" fillId="0" borderId="218" xfId="2" applyFont="1" applyFill="1" applyBorder="1" applyAlignment="1" applyProtection="1">
      <alignment horizontal="right" vertical="center"/>
      <protection locked="0"/>
    </xf>
    <xf numFmtId="38" fontId="10" fillId="0" borderId="219" xfId="2" applyFont="1" applyFill="1" applyBorder="1" applyAlignment="1" applyProtection="1">
      <alignment horizontal="right" vertical="center"/>
      <protection locked="0"/>
    </xf>
    <xf numFmtId="38" fontId="16" fillId="0" borderId="220" xfId="2" applyFont="1" applyFill="1" applyBorder="1" applyAlignment="1" applyProtection="1">
      <alignment horizontal="right" vertical="center"/>
    </xf>
    <xf numFmtId="38" fontId="16" fillId="0" borderId="219" xfId="2" applyFont="1" applyFill="1" applyBorder="1" applyAlignment="1" applyProtection="1">
      <alignment horizontal="right" vertical="center"/>
    </xf>
    <xf numFmtId="0" fontId="10" fillId="0" borderId="221" xfId="1" applyFont="1" applyBorder="1" applyAlignment="1" applyProtection="1">
      <alignment horizontal="center" vertical="center"/>
      <protection locked="0"/>
    </xf>
    <xf numFmtId="56" fontId="13" fillId="0" borderId="193" xfId="1" applyNumberFormat="1" applyFont="1" applyBorder="1" applyAlignment="1">
      <alignment horizontal="center" vertical="center" shrinkToFit="1"/>
    </xf>
    <xf numFmtId="38" fontId="10" fillId="0" borderId="212" xfId="2" applyFont="1" applyFill="1" applyBorder="1" applyAlignment="1" applyProtection="1">
      <alignment horizontal="right" vertical="center"/>
      <protection locked="0"/>
    </xf>
    <xf numFmtId="38" fontId="10" fillId="0" borderId="213" xfId="2" applyFont="1" applyFill="1" applyBorder="1" applyAlignment="1" applyProtection="1">
      <alignment horizontal="right" vertical="center"/>
      <protection locked="0"/>
    </xf>
    <xf numFmtId="38" fontId="10" fillId="0" borderId="214" xfId="2" applyFont="1" applyFill="1" applyBorder="1" applyAlignment="1" applyProtection="1">
      <alignment horizontal="right" vertical="center"/>
      <protection locked="0"/>
    </xf>
    <xf numFmtId="38" fontId="16" fillId="0" borderId="225" xfId="2" applyFont="1" applyFill="1" applyBorder="1" applyAlignment="1" applyProtection="1">
      <alignment horizontal="right" vertical="center"/>
    </xf>
    <xf numFmtId="38" fontId="16" fillId="0" borderId="224" xfId="2" applyFont="1" applyFill="1" applyBorder="1" applyAlignment="1" applyProtection="1">
      <alignment horizontal="right" vertical="center"/>
    </xf>
    <xf numFmtId="0" fontId="10" fillId="0" borderId="226" xfId="1" applyFont="1" applyBorder="1" applyAlignment="1" applyProtection="1">
      <alignment horizontal="center" vertical="center"/>
      <protection locked="0"/>
    </xf>
    <xf numFmtId="38" fontId="10" fillId="0" borderId="227" xfId="2" applyFont="1" applyFill="1" applyBorder="1" applyAlignment="1" applyProtection="1">
      <alignment horizontal="right" vertical="center"/>
      <protection locked="0"/>
    </xf>
    <xf numFmtId="38" fontId="10" fillId="0" borderId="228" xfId="2" applyFont="1" applyFill="1" applyBorder="1" applyAlignment="1" applyProtection="1">
      <alignment horizontal="right" vertical="center"/>
      <protection locked="0"/>
    </xf>
    <xf numFmtId="38" fontId="10" fillId="0" borderId="229" xfId="2" applyFont="1" applyFill="1" applyBorder="1" applyAlignment="1" applyProtection="1">
      <alignment horizontal="right" vertical="center"/>
      <protection locked="0"/>
    </xf>
    <xf numFmtId="38" fontId="16" fillId="0" borderId="230" xfId="2" applyFont="1" applyFill="1" applyBorder="1" applyAlignment="1" applyProtection="1">
      <alignment horizontal="right" vertical="center"/>
    </xf>
    <xf numFmtId="38" fontId="16" fillId="0" borderId="229" xfId="2" applyFont="1" applyFill="1" applyBorder="1" applyAlignment="1" applyProtection="1">
      <alignment horizontal="right" vertical="center"/>
    </xf>
    <xf numFmtId="0" fontId="10" fillId="0" borderId="231" xfId="1" applyFont="1" applyBorder="1" applyAlignment="1" applyProtection="1">
      <alignment horizontal="center" vertical="center"/>
      <protection locked="0"/>
    </xf>
    <xf numFmtId="38" fontId="10" fillId="0" borderId="222" xfId="2" applyFont="1" applyFill="1" applyBorder="1" applyAlignment="1" applyProtection="1">
      <alignment horizontal="right" vertical="center"/>
      <protection locked="0"/>
    </xf>
    <xf numFmtId="38" fontId="10" fillId="0" borderId="223" xfId="2" applyFont="1" applyFill="1" applyBorder="1" applyAlignment="1" applyProtection="1">
      <alignment horizontal="right" vertical="center"/>
      <protection locked="0"/>
    </xf>
    <xf numFmtId="38" fontId="10" fillId="0" borderId="224" xfId="2" applyFont="1" applyFill="1" applyBorder="1" applyAlignment="1" applyProtection="1">
      <alignment horizontal="right" vertical="center"/>
      <protection locked="0"/>
    </xf>
    <xf numFmtId="38" fontId="16" fillId="0" borderId="235" xfId="2" applyFont="1" applyFill="1" applyBorder="1" applyAlignment="1" applyProtection="1">
      <alignment horizontal="right" vertical="center"/>
    </xf>
    <xf numFmtId="38" fontId="16" fillId="0" borderId="234" xfId="2" applyFont="1" applyFill="1" applyBorder="1" applyAlignment="1" applyProtection="1">
      <alignment horizontal="right" vertical="center"/>
    </xf>
    <xf numFmtId="0" fontId="10" fillId="0" borderId="236" xfId="1" applyFont="1" applyBorder="1" applyAlignment="1" applyProtection="1">
      <alignment horizontal="center" vertical="center"/>
      <protection locked="0"/>
    </xf>
    <xf numFmtId="56" fontId="20" fillId="0" borderId="312" xfId="1" applyNumberFormat="1" applyFont="1" applyBorder="1" applyAlignment="1" applyProtection="1">
      <alignment horizontal="center" vertical="center" shrinkToFit="1"/>
      <protection locked="0"/>
    </xf>
    <xf numFmtId="56" fontId="20" fillId="0" borderId="311" xfId="1" applyNumberFormat="1" applyFont="1" applyBorder="1" applyAlignment="1" applyProtection="1">
      <alignment horizontal="center" vertical="center" shrinkToFit="1"/>
      <protection locked="0"/>
    </xf>
    <xf numFmtId="56" fontId="20" fillId="0" borderId="104" xfId="1" applyNumberFormat="1" applyFont="1" applyBorder="1" applyAlignment="1" applyProtection="1">
      <alignment horizontal="center" vertical="center" shrinkToFit="1"/>
      <protection locked="0"/>
    </xf>
    <xf numFmtId="56" fontId="20" fillId="0" borderId="105" xfId="1" applyNumberFormat="1" applyFont="1" applyBorder="1" applyAlignment="1" applyProtection="1">
      <alignment horizontal="center" vertical="center" shrinkToFit="1"/>
      <protection locked="0"/>
    </xf>
    <xf numFmtId="38" fontId="10" fillId="0" borderId="237" xfId="2" applyFont="1" applyFill="1" applyBorder="1" applyAlignment="1" applyProtection="1">
      <alignment horizontal="right" vertical="center"/>
      <protection locked="0"/>
    </xf>
    <xf numFmtId="38" fontId="10" fillId="0" borderId="238" xfId="2" applyFont="1" applyFill="1" applyBorder="1" applyAlignment="1" applyProtection="1">
      <alignment horizontal="right" vertical="center"/>
      <protection locked="0"/>
    </xf>
    <xf numFmtId="38" fontId="10" fillId="0" borderId="239" xfId="2" applyFont="1" applyFill="1" applyBorder="1" applyAlignment="1" applyProtection="1">
      <alignment horizontal="right" vertical="center"/>
      <protection locked="0"/>
    </xf>
    <xf numFmtId="38" fontId="16" fillId="0" borderId="240" xfId="2" applyFont="1" applyFill="1" applyBorder="1" applyAlignment="1" applyProtection="1">
      <alignment horizontal="right" vertical="center"/>
    </xf>
    <xf numFmtId="38" fontId="16" fillId="0" borderId="239" xfId="2" applyFont="1" applyFill="1" applyBorder="1" applyAlignment="1" applyProtection="1">
      <alignment horizontal="right" vertical="center"/>
    </xf>
    <xf numFmtId="0" fontId="10" fillId="0" borderId="241" xfId="1" applyFont="1" applyBorder="1" applyAlignment="1" applyProtection="1">
      <alignment horizontal="center" vertical="center"/>
      <protection locked="0"/>
    </xf>
    <xf numFmtId="38" fontId="10" fillId="0" borderId="232" xfId="2" applyFont="1" applyFill="1" applyBorder="1" applyAlignment="1" applyProtection="1">
      <alignment horizontal="right" vertical="center"/>
      <protection locked="0"/>
    </xf>
    <xf numFmtId="38" fontId="10" fillId="0" borderId="233" xfId="2" applyFont="1" applyFill="1" applyBorder="1" applyAlignment="1" applyProtection="1">
      <alignment horizontal="right" vertical="center"/>
      <protection locked="0"/>
    </xf>
    <xf numFmtId="38" fontId="10" fillId="0" borderId="234" xfId="2" applyFont="1" applyFill="1" applyBorder="1" applyAlignment="1" applyProtection="1">
      <alignment horizontal="right" vertical="center"/>
      <protection locked="0"/>
    </xf>
    <xf numFmtId="38" fontId="16" fillId="0" borderId="245" xfId="2" applyFont="1" applyFill="1" applyBorder="1" applyAlignment="1" applyProtection="1">
      <alignment horizontal="right" vertical="center"/>
    </xf>
    <xf numFmtId="38" fontId="16" fillId="0" borderId="244" xfId="2" applyFont="1" applyFill="1" applyBorder="1" applyAlignment="1" applyProtection="1">
      <alignment horizontal="right" vertical="center"/>
    </xf>
    <xf numFmtId="0" fontId="10" fillId="0" borderId="246" xfId="1" applyFont="1" applyBorder="1" applyAlignment="1" applyProtection="1">
      <alignment horizontal="center" vertical="center"/>
      <protection locked="0"/>
    </xf>
    <xf numFmtId="56" fontId="20" fillId="0" borderId="246" xfId="1" applyNumberFormat="1" applyFont="1" applyBorder="1" applyAlignment="1" applyProtection="1">
      <alignment horizontal="center" vertical="center" shrinkToFit="1"/>
      <protection locked="0"/>
    </xf>
    <xf numFmtId="38" fontId="10" fillId="0" borderId="247" xfId="2" applyFont="1" applyFill="1" applyBorder="1" applyAlignment="1" applyProtection="1">
      <alignment horizontal="right" vertical="center"/>
      <protection locked="0"/>
    </xf>
    <xf numFmtId="38" fontId="10" fillId="0" borderId="248" xfId="2" applyFont="1" applyFill="1" applyBorder="1" applyAlignment="1" applyProtection="1">
      <alignment horizontal="right" vertical="center"/>
      <protection locked="0"/>
    </xf>
    <xf numFmtId="38" fontId="10" fillId="0" borderId="249" xfId="2" applyFont="1" applyFill="1" applyBorder="1" applyAlignment="1" applyProtection="1">
      <alignment horizontal="right" vertical="center"/>
      <protection locked="0"/>
    </xf>
    <xf numFmtId="38" fontId="16" fillId="0" borderId="250" xfId="2" applyFont="1" applyFill="1" applyBorder="1" applyAlignment="1" applyProtection="1">
      <alignment horizontal="right" vertical="center"/>
    </xf>
    <xf numFmtId="38" fontId="16" fillId="0" borderId="249" xfId="2" applyFont="1" applyFill="1" applyBorder="1" applyAlignment="1" applyProtection="1">
      <alignment horizontal="right" vertical="center"/>
    </xf>
    <xf numFmtId="0" fontId="10" fillId="0" borderId="251" xfId="1" applyFont="1" applyBorder="1" applyAlignment="1" applyProtection="1">
      <alignment horizontal="center" vertical="center"/>
      <protection locked="0"/>
    </xf>
    <xf numFmtId="56" fontId="20" fillId="0" borderId="241" xfId="1" applyNumberFormat="1" applyFont="1" applyBorder="1" applyAlignment="1" applyProtection="1">
      <alignment horizontal="center" vertical="center" shrinkToFit="1"/>
      <protection locked="0"/>
    </xf>
    <xf numFmtId="38" fontId="10" fillId="0" borderId="242" xfId="2" applyFont="1" applyFill="1" applyBorder="1" applyAlignment="1" applyProtection="1">
      <alignment horizontal="right" vertical="center"/>
      <protection locked="0"/>
    </xf>
    <xf numFmtId="38" fontId="10" fillId="0" borderId="243" xfId="2" applyFont="1" applyFill="1" applyBorder="1" applyAlignment="1" applyProtection="1">
      <alignment horizontal="right" vertical="center"/>
      <protection locked="0"/>
    </xf>
    <xf numFmtId="38" fontId="10" fillId="0" borderId="244" xfId="2" applyFont="1" applyFill="1" applyBorder="1" applyAlignment="1" applyProtection="1">
      <alignment horizontal="right" vertical="center"/>
      <protection locked="0"/>
    </xf>
    <xf numFmtId="38" fontId="16" fillId="0" borderId="255" xfId="2" applyFont="1" applyFill="1" applyBorder="1" applyAlignment="1" applyProtection="1">
      <alignment horizontal="right" vertical="center"/>
    </xf>
    <xf numFmtId="38" fontId="16" fillId="0" borderId="254" xfId="2" applyFont="1" applyFill="1" applyBorder="1" applyAlignment="1" applyProtection="1">
      <alignment horizontal="right" vertical="center"/>
    </xf>
    <xf numFmtId="0" fontId="10" fillId="0" borderId="256" xfId="1" applyFont="1" applyBorder="1" applyAlignment="1" applyProtection="1">
      <alignment horizontal="center" vertical="center"/>
      <protection locked="0"/>
    </xf>
    <xf numFmtId="38" fontId="10" fillId="0" borderId="257" xfId="2" applyFont="1" applyFill="1" applyBorder="1" applyAlignment="1" applyProtection="1">
      <alignment horizontal="right" vertical="center"/>
      <protection locked="0"/>
    </xf>
    <xf numFmtId="38" fontId="10" fillId="0" borderId="258" xfId="2" applyFont="1" applyFill="1" applyBorder="1" applyAlignment="1" applyProtection="1">
      <alignment horizontal="right" vertical="center"/>
      <protection locked="0"/>
    </xf>
    <xf numFmtId="38" fontId="10" fillId="0" borderId="259" xfId="2" applyFont="1" applyFill="1" applyBorder="1" applyAlignment="1" applyProtection="1">
      <alignment horizontal="right" vertical="center"/>
      <protection locked="0"/>
    </xf>
    <xf numFmtId="38" fontId="16" fillId="0" borderId="260" xfId="2" applyFont="1" applyFill="1" applyBorder="1" applyAlignment="1" applyProtection="1">
      <alignment horizontal="right" vertical="center"/>
    </xf>
    <xf numFmtId="38" fontId="16" fillId="0" borderId="259" xfId="2" applyFont="1" applyFill="1" applyBorder="1" applyAlignment="1" applyProtection="1">
      <alignment horizontal="right" vertical="center"/>
    </xf>
    <xf numFmtId="0" fontId="10" fillId="0" borderId="261" xfId="1" applyFont="1" applyBorder="1" applyAlignment="1" applyProtection="1">
      <alignment horizontal="center" vertical="center"/>
      <protection locked="0"/>
    </xf>
    <xf numFmtId="38" fontId="10" fillId="0" borderId="252" xfId="2" applyFont="1" applyFill="1" applyBorder="1" applyAlignment="1" applyProtection="1">
      <alignment horizontal="right" vertical="center"/>
      <protection locked="0"/>
    </xf>
    <xf numFmtId="38" fontId="10" fillId="0" borderId="253" xfId="2" applyFont="1" applyFill="1" applyBorder="1" applyAlignment="1" applyProtection="1">
      <alignment horizontal="right" vertical="center"/>
      <protection locked="0"/>
    </xf>
    <xf numFmtId="38" fontId="10" fillId="0" borderId="254" xfId="2" applyFont="1" applyFill="1" applyBorder="1" applyAlignment="1" applyProtection="1">
      <alignment horizontal="right" vertical="center"/>
      <protection locked="0"/>
    </xf>
    <xf numFmtId="38" fontId="16" fillId="0" borderId="265" xfId="2" applyFont="1" applyFill="1" applyBorder="1" applyAlignment="1" applyProtection="1">
      <alignment horizontal="right" vertical="center"/>
    </xf>
    <xf numFmtId="38" fontId="16" fillId="0" borderId="264" xfId="2" applyFont="1" applyFill="1" applyBorder="1" applyAlignment="1" applyProtection="1">
      <alignment horizontal="right" vertical="center"/>
    </xf>
    <xf numFmtId="0" fontId="10" fillId="0" borderId="266" xfId="1" applyFont="1" applyBorder="1" applyAlignment="1" applyProtection="1">
      <alignment horizontal="center" vertical="center"/>
      <protection locked="0"/>
    </xf>
    <xf numFmtId="56" fontId="20" fillId="0" borderId="172" xfId="1" applyNumberFormat="1" applyFont="1" applyBorder="1" applyAlignment="1" applyProtection="1">
      <alignment horizontal="center" vertical="center" shrinkToFit="1"/>
      <protection locked="0"/>
    </xf>
    <xf numFmtId="38" fontId="10" fillId="0" borderId="267" xfId="2" applyFont="1" applyFill="1" applyBorder="1" applyAlignment="1" applyProtection="1">
      <alignment horizontal="right" vertical="center"/>
      <protection locked="0"/>
    </xf>
    <xf numFmtId="38" fontId="10" fillId="0" borderId="268" xfId="2" applyFont="1" applyFill="1" applyBorder="1" applyAlignment="1" applyProtection="1">
      <alignment horizontal="right" vertical="center"/>
      <protection locked="0"/>
    </xf>
    <xf numFmtId="38" fontId="10" fillId="0" borderId="269" xfId="2" applyFont="1" applyFill="1" applyBorder="1" applyAlignment="1" applyProtection="1">
      <alignment horizontal="right" vertical="center"/>
      <protection locked="0"/>
    </xf>
    <xf numFmtId="38" fontId="16" fillId="0" borderId="270" xfId="2" applyFont="1" applyFill="1" applyBorder="1" applyAlignment="1" applyProtection="1">
      <alignment horizontal="right" vertical="center"/>
    </xf>
    <xf numFmtId="38" fontId="16" fillId="0" borderId="269" xfId="2" applyFont="1" applyFill="1" applyBorder="1" applyAlignment="1" applyProtection="1">
      <alignment horizontal="right" vertical="center"/>
    </xf>
    <xf numFmtId="0" fontId="10" fillId="0" borderId="271" xfId="1" applyFont="1" applyBorder="1" applyAlignment="1" applyProtection="1">
      <alignment horizontal="center" vertical="center"/>
      <protection locked="0"/>
    </xf>
    <xf numFmtId="56" fontId="20" fillId="0" borderId="261" xfId="1" applyNumberFormat="1" applyFont="1" applyBorder="1" applyAlignment="1" applyProtection="1">
      <alignment horizontal="center" vertical="center" shrinkToFit="1"/>
      <protection locked="0"/>
    </xf>
    <xf numFmtId="38" fontId="10" fillId="0" borderId="262" xfId="2" applyFont="1" applyFill="1" applyBorder="1" applyAlignment="1" applyProtection="1">
      <alignment horizontal="right" vertical="center"/>
      <protection locked="0"/>
    </xf>
    <xf numFmtId="38" fontId="10" fillId="0" borderId="263" xfId="2" applyFont="1" applyFill="1" applyBorder="1" applyAlignment="1" applyProtection="1">
      <alignment horizontal="right" vertical="center"/>
      <protection locked="0"/>
    </xf>
    <xf numFmtId="38" fontId="10" fillId="0" borderId="264" xfId="2" applyFont="1" applyFill="1" applyBorder="1" applyAlignment="1" applyProtection="1">
      <alignment horizontal="right" vertical="center"/>
      <protection locked="0"/>
    </xf>
    <xf numFmtId="38" fontId="16" fillId="0" borderId="275" xfId="2" applyFont="1" applyFill="1" applyBorder="1" applyAlignment="1" applyProtection="1">
      <alignment horizontal="right" vertical="center"/>
    </xf>
    <xf numFmtId="38" fontId="16" fillId="0" borderId="274" xfId="2" applyFont="1" applyFill="1" applyBorder="1" applyAlignment="1" applyProtection="1">
      <alignment horizontal="right" vertical="center"/>
    </xf>
    <xf numFmtId="56" fontId="20" fillId="0" borderId="271" xfId="1" applyNumberFormat="1" applyFont="1" applyBorder="1" applyAlignment="1" applyProtection="1">
      <alignment horizontal="center" vertical="center" shrinkToFit="1"/>
      <protection locked="0"/>
    </xf>
    <xf numFmtId="38" fontId="10" fillId="0" borderId="272" xfId="2" applyFont="1" applyFill="1" applyBorder="1" applyAlignment="1" applyProtection="1">
      <alignment horizontal="right" vertical="center"/>
      <protection locked="0"/>
    </xf>
    <xf numFmtId="38" fontId="10" fillId="0" borderId="273" xfId="2" applyFont="1" applyFill="1" applyBorder="1" applyAlignment="1" applyProtection="1">
      <alignment horizontal="right" vertical="center"/>
      <protection locked="0"/>
    </xf>
    <xf numFmtId="38" fontId="10" fillId="0" borderId="274" xfId="2" applyFont="1" applyFill="1" applyBorder="1" applyAlignment="1" applyProtection="1">
      <alignment horizontal="right" vertical="center"/>
      <protection locked="0"/>
    </xf>
    <xf numFmtId="38" fontId="16" fillId="0" borderId="115" xfId="2" applyFont="1" applyFill="1" applyBorder="1" applyAlignment="1" applyProtection="1">
      <alignment horizontal="right" vertical="center"/>
    </xf>
    <xf numFmtId="38" fontId="16" fillId="0" borderId="286" xfId="2" applyFont="1" applyFill="1" applyBorder="1" applyAlignment="1" applyProtection="1">
      <alignment horizontal="right" vertical="center"/>
    </xf>
    <xf numFmtId="38" fontId="16" fillId="0" borderId="285" xfId="2" applyFont="1" applyFill="1" applyBorder="1" applyAlignment="1" applyProtection="1">
      <alignment horizontal="right" vertical="center"/>
    </xf>
    <xf numFmtId="56" fontId="20" fillId="0" borderId="282" xfId="1" applyNumberFormat="1" applyFont="1" applyBorder="1" applyAlignment="1" applyProtection="1">
      <alignment horizontal="center" vertical="center" shrinkToFit="1"/>
      <protection locked="0"/>
    </xf>
    <xf numFmtId="56" fontId="20" fillId="0" borderId="122" xfId="1" applyNumberFormat="1" applyFont="1" applyBorder="1" applyAlignment="1" applyProtection="1">
      <alignment horizontal="center" vertical="center" shrinkToFit="1"/>
      <protection locked="0"/>
    </xf>
    <xf numFmtId="56" fontId="20" fillId="0" borderId="115" xfId="1" applyNumberFormat="1" applyFont="1" applyBorder="1" applyAlignment="1" applyProtection="1">
      <alignment horizontal="center" vertical="center" shrinkToFit="1"/>
      <protection locked="0"/>
    </xf>
    <xf numFmtId="38" fontId="10" fillId="0" borderId="283" xfId="2" applyFont="1" applyFill="1" applyBorder="1" applyAlignment="1" applyProtection="1">
      <alignment horizontal="right" vertical="center"/>
      <protection locked="0"/>
    </xf>
    <xf numFmtId="38" fontId="10" fillId="0" borderId="284" xfId="2" applyFont="1" applyFill="1" applyBorder="1" applyAlignment="1" applyProtection="1">
      <alignment horizontal="right" vertical="center"/>
      <protection locked="0"/>
    </xf>
    <xf numFmtId="38" fontId="10" fillId="0" borderId="285" xfId="2" applyFont="1" applyFill="1" applyBorder="1" applyAlignment="1" applyProtection="1">
      <alignment horizontal="right" vertical="center"/>
      <protection locked="0"/>
    </xf>
    <xf numFmtId="0" fontId="10" fillId="0" borderId="276" xfId="1" applyFont="1" applyBorder="1" applyAlignment="1" applyProtection="1">
      <alignment horizontal="center" vertical="center"/>
      <protection locked="0"/>
    </xf>
    <xf numFmtId="56" fontId="20" fillId="0" borderId="276" xfId="1" applyNumberFormat="1" applyFont="1" applyBorder="1" applyAlignment="1" applyProtection="1">
      <alignment horizontal="center" vertical="center" shrinkToFit="1"/>
      <protection locked="0"/>
    </xf>
    <xf numFmtId="38" fontId="10" fillId="0" borderId="277" xfId="2" applyFont="1" applyFill="1" applyBorder="1" applyAlignment="1" applyProtection="1">
      <alignment horizontal="right" vertical="center"/>
      <protection locked="0"/>
    </xf>
    <xf numFmtId="38" fontId="10" fillId="0" borderId="278" xfId="2" applyFont="1" applyFill="1" applyBorder="1" applyAlignment="1" applyProtection="1">
      <alignment horizontal="right" vertical="center"/>
      <protection locked="0"/>
    </xf>
    <xf numFmtId="38" fontId="10" fillId="0" borderId="279" xfId="2" applyFont="1" applyFill="1" applyBorder="1" applyAlignment="1" applyProtection="1">
      <alignment horizontal="right" vertical="center"/>
      <protection locked="0"/>
    </xf>
    <xf numFmtId="38" fontId="16" fillId="0" borderId="280" xfId="2" applyFont="1" applyFill="1" applyBorder="1" applyAlignment="1" applyProtection="1">
      <alignment horizontal="right" vertical="center"/>
    </xf>
    <xf numFmtId="38" fontId="16" fillId="0" borderId="279" xfId="2" applyFont="1" applyFill="1" applyBorder="1" applyAlignment="1" applyProtection="1">
      <alignment horizontal="right" vertical="center"/>
    </xf>
    <xf numFmtId="0" fontId="10" fillId="0" borderId="281" xfId="1" applyFont="1" applyBorder="1" applyAlignment="1" applyProtection="1">
      <alignment horizontal="center" vertical="center"/>
      <protection locked="0"/>
    </xf>
    <xf numFmtId="0" fontId="1" fillId="3" borderId="1" xfId="0" applyFont="1" applyFill="1" applyBorder="1" applyAlignment="1">
      <alignment horizontal="center" vertical="center" shrinkToFit="1"/>
    </xf>
    <xf numFmtId="0" fontId="1" fillId="3" borderId="19" xfId="0" applyFont="1" applyFill="1" applyBorder="1" applyAlignment="1">
      <alignment horizontal="center" vertical="center" shrinkToFit="1"/>
    </xf>
    <xf numFmtId="0" fontId="1" fillId="3" borderId="64" xfId="0" applyFont="1" applyFill="1" applyBorder="1" applyAlignment="1">
      <alignment horizontal="center" vertical="center" shrinkToFit="1"/>
    </xf>
    <xf numFmtId="0" fontId="1" fillId="3" borderId="6" xfId="0" applyFont="1" applyFill="1" applyBorder="1" applyAlignment="1">
      <alignment horizontal="center" vertical="center" shrinkToFit="1"/>
    </xf>
    <xf numFmtId="0" fontId="1" fillId="3" borderId="29" xfId="0" applyFont="1" applyFill="1" applyBorder="1" applyAlignment="1">
      <alignment horizontal="center" vertical="center" shrinkToFit="1"/>
    </xf>
    <xf numFmtId="176" fontId="4" fillId="0" borderId="300" xfId="0" applyNumberFormat="1" applyFont="1" applyBorder="1" applyAlignment="1" applyProtection="1">
      <alignment horizontal="center" vertical="center" shrinkToFit="1"/>
      <protection locked="0"/>
    </xf>
    <xf numFmtId="176" fontId="4" fillId="0" borderId="301" xfId="0" applyNumberFormat="1" applyFont="1" applyBorder="1" applyAlignment="1" applyProtection="1">
      <alignment horizontal="center" vertical="center" shrinkToFit="1"/>
      <protection locked="0"/>
    </xf>
    <xf numFmtId="176" fontId="4" fillId="0" borderId="302" xfId="0" applyNumberFormat="1" applyFont="1" applyBorder="1" applyAlignment="1" applyProtection="1">
      <alignment horizontal="center" vertical="center" shrinkToFit="1"/>
      <protection locked="0"/>
    </xf>
    <xf numFmtId="176" fontId="4" fillId="0" borderId="303" xfId="0" applyNumberFormat="1" applyFont="1" applyBorder="1" applyAlignment="1" applyProtection="1">
      <alignment horizontal="center" vertical="center" shrinkToFit="1"/>
      <protection locked="0"/>
    </xf>
    <xf numFmtId="176" fontId="4" fillId="0" borderId="304" xfId="0" applyNumberFormat="1" applyFont="1" applyBorder="1" applyAlignment="1" applyProtection="1">
      <alignment horizontal="center" vertical="center" shrinkToFit="1"/>
      <protection locked="0"/>
    </xf>
    <xf numFmtId="176" fontId="4" fillId="0" borderId="305" xfId="0" applyNumberFormat="1" applyFont="1" applyBorder="1" applyAlignment="1" applyProtection="1">
      <alignment horizontal="center" vertical="center" shrinkToFit="1"/>
      <protection locked="0"/>
    </xf>
    <xf numFmtId="0" fontId="34" fillId="0" borderId="299" xfId="0" applyFont="1" applyBorder="1" applyAlignment="1" applyProtection="1">
      <alignment horizontal="center" vertical="center" shrinkToFit="1"/>
      <protection locked="0"/>
    </xf>
    <xf numFmtId="0" fontId="35" fillId="0" borderId="2" xfId="0" applyFont="1" applyBorder="1" applyAlignment="1" applyProtection="1">
      <alignment horizontal="center" vertical="center" shrinkToFit="1"/>
      <protection locked="0"/>
    </xf>
    <xf numFmtId="0" fontId="35" fillId="0" borderId="65" xfId="0" applyFont="1" applyBorder="1" applyAlignment="1" applyProtection="1">
      <alignment horizontal="center" vertical="center" shrinkToFit="1"/>
      <protection locked="0"/>
    </xf>
    <xf numFmtId="0" fontId="35" fillId="0" borderId="34" xfId="0" applyFont="1" applyBorder="1" applyAlignment="1" applyProtection="1">
      <alignment horizontal="center" vertical="center" shrinkToFit="1"/>
      <protection locked="0"/>
    </xf>
    <xf numFmtId="0" fontId="35" fillId="0" borderId="3" xfId="0" applyFont="1" applyBorder="1" applyAlignment="1" applyProtection="1">
      <alignment horizontal="center" vertical="center" shrinkToFit="1"/>
      <protection locked="0"/>
    </xf>
    <xf numFmtId="0" fontId="35" fillId="0" borderId="53" xfId="0" applyFont="1" applyBorder="1" applyAlignment="1" applyProtection="1">
      <alignment horizontal="center" vertical="center" shrinkToFit="1"/>
      <protection locked="0"/>
    </xf>
    <xf numFmtId="0" fontId="36" fillId="0" borderId="41" xfId="0" applyFont="1" applyBorder="1" applyAlignment="1" applyProtection="1">
      <alignment horizontal="center" vertical="center" wrapText="1" shrinkToFit="1"/>
      <protection locked="0"/>
    </xf>
    <xf numFmtId="0" fontId="8" fillId="0" borderId="2" xfId="0" applyFont="1" applyBorder="1" applyAlignment="1" applyProtection="1">
      <alignment horizontal="center" vertical="center" shrinkToFit="1"/>
      <protection locked="0"/>
    </xf>
    <xf numFmtId="0" fontId="8" fillId="0" borderId="34"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1" fillId="3" borderId="4" xfId="0" applyFont="1" applyFill="1" applyBorder="1" applyAlignment="1">
      <alignment horizontal="center" vertical="center" shrinkToFit="1"/>
    </xf>
    <xf numFmtId="0" fontId="1" fillId="3" borderId="5" xfId="0" applyFont="1" applyFill="1" applyBorder="1" applyAlignment="1">
      <alignment horizontal="center" vertical="center" shrinkToFit="1"/>
    </xf>
    <xf numFmtId="0" fontId="30" fillId="0" borderId="7" xfId="0" applyFont="1" applyBorder="1" applyAlignment="1" applyProtection="1">
      <alignment horizontal="center" vertical="center" shrinkToFit="1"/>
      <protection locked="0"/>
    </xf>
    <xf numFmtId="0" fontId="3" fillId="3" borderId="9" xfId="0" applyFont="1" applyFill="1" applyBorder="1" applyAlignment="1">
      <alignment horizontal="center" vertical="center" shrinkToFit="1"/>
    </xf>
    <xf numFmtId="0" fontId="3" fillId="3" borderId="10" xfId="0" applyFont="1" applyFill="1" applyBorder="1" applyAlignment="1">
      <alignment horizontal="center" vertical="center" shrinkToFit="1"/>
    </xf>
    <xf numFmtId="0" fontId="3" fillId="0" borderId="18" xfId="0" applyFont="1" applyBorder="1" applyAlignment="1">
      <alignment horizontal="center" vertical="center" shrinkToFit="1"/>
    </xf>
    <xf numFmtId="0" fontId="3" fillId="0" borderId="27" xfId="0" applyFont="1" applyBorder="1" applyAlignment="1">
      <alignment horizontal="center" vertical="center" shrinkToFit="1"/>
    </xf>
    <xf numFmtId="0" fontId="3" fillId="3" borderId="19" xfId="0" applyFont="1" applyFill="1" applyBorder="1" applyAlignment="1">
      <alignment horizontal="center" vertical="center" wrapText="1" shrinkToFit="1"/>
    </xf>
    <xf numFmtId="0" fontId="3" fillId="3" borderId="28" xfId="0" applyFont="1" applyFill="1" applyBorder="1" applyAlignment="1">
      <alignment horizontal="center" vertical="center" wrapText="1" shrinkToFit="1"/>
    </xf>
    <xf numFmtId="0" fontId="3" fillId="3" borderId="23" xfId="0" applyFont="1" applyFill="1" applyBorder="1" applyAlignment="1">
      <alignment horizontal="center" vertical="center" wrapText="1" shrinkToFit="1"/>
    </xf>
    <xf numFmtId="0" fontId="3" fillId="3" borderId="26" xfId="0" applyFont="1" applyFill="1" applyBorder="1" applyAlignment="1">
      <alignment horizontal="center" vertical="center" wrapText="1" shrinkToFit="1"/>
    </xf>
    <xf numFmtId="0" fontId="1" fillId="0" borderId="52" xfId="0" applyFont="1" applyBorder="1" applyAlignment="1">
      <alignment horizontal="center" vertical="center" shrinkToFit="1"/>
    </xf>
    <xf numFmtId="0" fontId="1" fillId="0" borderId="30" xfId="0" applyFont="1" applyBorder="1" applyAlignment="1">
      <alignment horizontal="center" vertical="center" shrinkToFit="1"/>
    </xf>
    <xf numFmtId="0" fontId="29" fillId="0" borderId="31" xfId="0" applyFont="1" applyBorder="1" applyAlignment="1" applyProtection="1">
      <alignment horizontal="center" vertical="center" shrinkToFit="1"/>
      <protection locked="0"/>
    </xf>
    <xf numFmtId="0" fontId="29" fillId="0" borderId="32" xfId="0" applyFont="1" applyBorder="1" applyAlignment="1" applyProtection="1">
      <alignment horizontal="center" vertical="center" shrinkToFit="1"/>
      <protection locked="0"/>
    </xf>
    <xf numFmtId="0" fontId="1" fillId="0" borderId="33" xfId="0" applyFont="1" applyBorder="1" applyAlignment="1">
      <alignment horizontal="center" vertical="center" shrinkToFit="1"/>
    </xf>
    <xf numFmtId="0" fontId="28" fillId="6" borderId="35" xfId="0" applyFont="1" applyFill="1" applyBorder="1" applyAlignment="1">
      <alignment horizontal="center" vertical="center" shrinkToFit="1"/>
    </xf>
    <xf numFmtId="0" fontId="28" fillId="6" borderId="290" xfId="0" applyFont="1" applyFill="1" applyBorder="1" applyAlignment="1">
      <alignment horizontal="center" vertical="center" shrinkToFit="1"/>
    </xf>
    <xf numFmtId="0" fontId="28" fillId="6" borderId="287" xfId="0" applyFont="1" applyFill="1" applyBorder="1" applyAlignment="1">
      <alignment horizontal="center" vertical="center" shrinkToFit="1"/>
    </xf>
    <xf numFmtId="0" fontId="28" fillId="6" borderId="291" xfId="0" applyFont="1" applyFill="1" applyBorder="1" applyAlignment="1">
      <alignment horizontal="center" vertical="center" shrinkToFit="1"/>
    </xf>
    <xf numFmtId="49" fontId="25" fillId="6" borderId="28" xfId="0" applyNumberFormat="1" applyFont="1" applyFill="1" applyBorder="1" applyAlignment="1" applyProtection="1">
      <alignment horizontal="center" vertical="center" shrinkToFit="1"/>
      <protection locked="0"/>
    </xf>
    <xf numFmtId="49" fontId="25" fillId="6" borderId="29" xfId="0" applyNumberFormat="1" applyFont="1" applyFill="1" applyBorder="1" applyAlignment="1" applyProtection="1">
      <alignment horizontal="center" vertical="center" shrinkToFit="1"/>
      <protection locked="0"/>
    </xf>
    <xf numFmtId="49" fontId="25" fillId="6" borderId="288" xfId="0" applyNumberFormat="1" applyFont="1" applyFill="1" applyBorder="1" applyAlignment="1" applyProtection="1">
      <alignment horizontal="center" vertical="center" shrinkToFit="1"/>
      <protection locked="0"/>
    </xf>
    <xf numFmtId="49" fontId="25" fillId="6" borderId="289" xfId="0" applyNumberFormat="1" applyFont="1" applyFill="1" applyBorder="1" applyAlignment="1" applyProtection="1">
      <alignment horizontal="center" vertical="center" shrinkToFit="1"/>
      <protection locked="0"/>
    </xf>
    <xf numFmtId="176" fontId="4" fillId="0" borderId="2" xfId="0" applyNumberFormat="1" applyFont="1" applyBorder="1" applyAlignment="1" applyProtection="1">
      <alignment horizontal="center" vertical="center" shrinkToFit="1"/>
      <protection locked="0"/>
    </xf>
    <xf numFmtId="176" fontId="4" fillId="0" borderId="11" xfId="0" applyNumberFormat="1" applyFont="1" applyBorder="1" applyAlignment="1" applyProtection="1">
      <alignment horizontal="center" vertical="center" shrinkToFit="1"/>
      <protection locked="0"/>
    </xf>
    <xf numFmtId="176" fontId="4" fillId="0" borderId="1" xfId="0" applyNumberFormat="1" applyFont="1" applyBorder="1" applyAlignment="1" applyProtection="1">
      <alignment horizontal="center" vertical="center" shrinkToFit="1"/>
      <protection locked="0"/>
    </xf>
    <xf numFmtId="176" fontId="4" fillId="0" borderId="19" xfId="0" applyNumberFormat="1" applyFont="1" applyBorder="1" applyAlignment="1" applyProtection="1">
      <alignment horizontal="center" vertical="center" shrinkToFit="1"/>
      <protection locked="0"/>
    </xf>
    <xf numFmtId="0" fontId="3" fillId="3" borderId="13" xfId="0" applyFont="1" applyFill="1" applyBorder="1" applyAlignment="1">
      <alignment horizontal="center" vertical="center" shrinkToFit="1"/>
    </xf>
    <xf numFmtId="0" fontId="3" fillId="3" borderId="21" xfId="0" applyFont="1" applyFill="1" applyBorder="1" applyAlignment="1">
      <alignment horizontal="center" vertical="center" shrinkToFit="1"/>
    </xf>
    <xf numFmtId="0" fontId="31" fillId="0" borderId="13" xfId="0" applyFont="1" applyBorder="1" applyAlignment="1" applyProtection="1">
      <alignment horizontal="center" vertical="center" shrinkToFit="1"/>
      <protection locked="0"/>
    </xf>
    <xf numFmtId="0" fontId="31" fillId="0" borderId="21" xfId="0" applyFont="1" applyBorder="1" applyAlignment="1" applyProtection="1">
      <alignment horizontal="center" vertical="center" shrinkToFit="1"/>
      <protection locked="0"/>
    </xf>
    <xf numFmtId="0" fontId="29" fillId="0" borderId="16" xfId="0" applyFont="1" applyBorder="1" applyAlignment="1" applyProtection="1">
      <alignment horizontal="center" vertical="center" shrinkToFit="1"/>
      <protection locked="0"/>
    </xf>
    <xf numFmtId="0" fontId="29" fillId="0" borderId="17" xfId="0" applyFont="1" applyBorder="1" applyAlignment="1" applyProtection="1">
      <alignment horizontal="center" vertical="center" shrinkToFit="1"/>
      <protection locked="0"/>
    </xf>
    <xf numFmtId="0" fontId="29" fillId="0" borderId="25" xfId="0" applyFont="1" applyBorder="1" applyAlignment="1" applyProtection="1">
      <alignment horizontal="center" vertical="center" shrinkToFit="1"/>
      <protection locked="0"/>
    </xf>
    <xf numFmtId="0" fontId="29" fillId="0" borderId="26" xfId="0" applyFont="1" applyBorder="1" applyAlignment="1" applyProtection="1">
      <alignment horizontal="center" vertical="center" shrinkToFit="1"/>
      <protection locked="0"/>
    </xf>
    <xf numFmtId="0" fontId="3" fillId="0" borderId="15" xfId="0" applyFont="1" applyBorder="1" applyAlignment="1">
      <alignment horizontal="center" vertical="center" shrinkToFit="1"/>
    </xf>
    <xf numFmtId="0" fontId="3" fillId="0" borderId="24" xfId="0" applyFont="1" applyBorder="1" applyAlignment="1">
      <alignment horizontal="center" vertical="center" shrinkToFit="1"/>
    </xf>
    <xf numFmtId="0" fontId="25" fillId="6" borderId="19" xfId="0" applyFont="1" applyFill="1" applyBorder="1" applyAlignment="1">
      <alignment horizontal="center" vertical="center" wrapText="1" shrinkToFit="1"/>
    </xf>
    <xf numFmtId="0" fontId="25" fillId="6" borderId="290" xfId="0" applyFont="1" applyFill="1" applyBorder="1" applyAlignment="1">
      <alignment horizontal="center" vertical="center" wrapText="1" shrinkToFit="1"/>
    </xf>
    <xf numFmtId="0" fontId="25" fillId="6" borderId="23" xfId="0" applyFont="1" applyFill="1" applyBorder="1" applyAlignment="1">
      <alignment horizontal="center" vertical="center" wrapText="1" shrinkToFit="1"/>
    </xf>
    <xf numFmtId="0" fontId="25" fillId="6" borderId="292" xfId="0" applyFont="1" applyFill="1" applyBorder="1" applyAlignment="1">
      <alignment horizontal="center" vertical="center" wrapText="1" shrinkToFit="1"/>
    </xf>
    <xf numFmtId="0" fontId="26" fillId="6" borderId="28" xfId="0" applyFont="1" applyFill="1" applyBorder="1" applyAlignment="1" applyProtection="1">
      <alignment horizontal="center" vertical="center"/>
      <protection locked="0"/>
    </xf>
    <xf numFmtId="0" fontId="26" fillId="6" borderId="26" xfId="0" applyFont="1" applyFill="1" applyBorder="1" applyAlignment="1" applyProtection="1">
      <alignment horizontal="center" vertical="center"/>
      <protection locked="0"/>
    </xf>
    <xf numFmtId="0" fontId="25" fillId="6" borderId="28" xfId="0" applyFont="1" applyFill="1" applyBorder="1" applyAlignment="1">
      <alignment horizontal="left" vertical="center" shrinkToFit="1"/>
    </xf>
    <xf numFmtId="0" fontId="25" fillId="6" borderId="26" xfId="0" applyFont="1" applyFill="1" applyBorder="1" applyAlignment="1">
      <alignment horizontal="left" vertical="center" shrinkToFit="1"/>
    </xf>
    <xf numFmtId="0" fontId="26" fillId="6" borderId="293" xfId="0" applyFont="1" applyFill="1" applyBorder="1" applyAlignment="1" applyProtection="1">
      <alignment horizontal="center" vertical="center" wrapText="1" shrinkToFit="1"/>
      <protection locked="0"/>
    </xf>
    <xf numFmtId="0" fontId="26" fillId="6" borderId="28" xfId="0" applyFont="1" applyFill="1" applyBorder="1" applyAlignment="1" applyProtection="1">
      <alignment horizontal="center" vertical="center" wrapText="1" shrinkToFit="1"/>
      <protection locked="0"/>
    </xf>
    <xf numFmtId="0" fontId="26" fillId="6" borderId="294" xfId="0" applyFont="1" applyFill="1" applyBorder="1" applyAlignment="1" applyProtection="1">
      <alignment horizontal="center" vertical="center" wrapText="1" shrinkToFit="1"/>
      <protection locked="0"/>
    </xf>
    <xf numFmtId="0" fontId="26" fillId="6" borderId="26" xfId="0" applyFont="1" applyFill="1" applyBorder="1" applyAlignment="1" applyProtection="1">
      <alignment horizontal="center" vertical="center" wrapText="1" shrinkToFit="1"/>
      <protection locked="0"/>
    </xf>
    <xf numFmtId="0" fontId="25" fillId="6" borderId="290" xfId="0" applyFont="1" applyFill="1" applyBorder="1" applyAlignment="1">
      <alignment horizontal="left" vertical="center" shrinkToFit="1"/>
    </xf>
    <xf numFmtId="0" fontId="25" fillId="6" borderId="292" xfId="0" applyFont="1" applyFill="1" applyBorder="1" applyAlignment="1">
      <alignment horizontal="left" vertical="center" shrinkToFit="1"/>
    </xf>
    <xf numFmtId="0" fontId="25" fillId="6" borderId="0" xfId="0" applyFont="1" applyFill="1" applyAlignment="1">
      <alignment horizontal="left" vertical="center" shrinkToFit="1"/>
    </xf>
    <xf numFmtId="0" fontId="25" fillId="6" borderId="37" xfId="0" applyFont="1" applyFill="1" applyBorder="1" applyAlignment="1">
      <alignment horizontal="left" vertical="center" shrinkToFit="1"/>
    </xf>
    <xf numFmtId="0" fontId="25" fillId="6" borderId="27" xfId="0" applyFont="1" applyFill="1" applyBorder="1" applyAlignment="1">
      <alignment horizontal="left" vertical="center" shrinkToFit="1"/>
    </xf>
    <xf numFmtId="0" fontId="32" fillId="0" borderId="19" xfId="0" applyFont="1" applyBorder="1" applyAlignment="1" applyProtection="1">
      <alignment horizontal="center" vertical="center"/>
      <protection locked="0"/>
    </xf>
    <xf numFmtId="0" fontId="32" fillId="0" borderId="28" xfId="0" applyFont="1" applyBorder="1" applyAlignment="1" applyProtection="1">
      <alignment horizontal="center" vertical="center"/>
      <protection locked="0"/>
    </xf>
    <xf numFmtId="0" fontId="32" fillId="0" borderId="23" xfId="0" applyFont="1" applyBorder="1" applyAlignment="1" applyProtection="1">
      <alignment horizontal="center" vertical="center"/>
      <protection locked="0"/>
    </xf>
    <xf numFmtId="0" fontId="32" fillId="0" borderId="26" xfId="0" applyFont="1" applyBorder="1" applyAlignment="1" applyProtection="1">
      <alignment horizontal="center" vertical="center"/>
      <protection locked="0"/>
    </xf>
    <xf numFmtId="0" fontId="3" fillId="0" borderId="28" xfId="0" applyFont="1" applyBorder="1" applyAlignment="1">
      <alignment horizontal="left" vertical="center" shrinkToFit="1"/>
    </xf>
    <xf numFmtId="0" fontId="3" fillId="0" borderId="36"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24" xfId="0" applyFont="1" applyBorder="1" applyAlignment="1">
      <alignment horizontal="left" vertical="center" shrinkToFit="1"/>
    </xf>
    <xf numFmtId="0" fontId="6" fillId="0" borderId="35" xfId="0" applyFont="1" applyBorder="1" applyAlignment="1" applyProtection="1">
      <alignment horizontal="center" vertical="center" wrapText="1" shrinkToFit="1"/>
      <protection locked="0"/>
    </xf>
    <xf numFmtId="0" fontId="6" fillId="0" borderId="28" xfId="0" applyFont="1" applyBorder="1" applyAlignment="1" applyProtection="1">
      <alignment horizontal="center" vertical="center" wrapText="1" shrinkToFit="1"/>
      <protection locked="0"/>
    </xf>
    <xf numFmtId="0" fontId="6" fillId="0" borderId="25" xfId="0" applyFont="1" applyBorder="1" applyAlignment="1" applyProtection="1">
      <alignment horizontal="center" vertical="center" wrapText="1" shrinkToFit="1"/>
      <protection locked="0"/>
    </xf>
    <xf numFmtId="0" fontId="6" fillId="0" borderId="26" xfId="0" applyFont="1" applyBorder="1" applyAlignment="1" applyProtection="1">
      <alignment horizontal="center" vertical="center" wrapText="1" shrinkToFit="1"/>
      <protection locked="0"/>
    </xf>
    <xf numFmtId="0" fontId="3" fillId="0" borderId="28" xfId="0" applyFont="1" applyBorder="1" applyAlignment="1">
      <alignment horizontal="left" vertical="center" wrapText="1" shrinkToFit="1"/>
    </xf>
    <xf numFmtId="0" fontId="3" fillId="0" borderId="28" xfId="0" applyFont="1" applyBorder="1" applyAlignment="1">
      <alignment horizontal="center" vertical="center" wrapText="1" shrinkToFit="1"/>
    </xf>
    <xf numFmtId="0" fontId="3" fillId="0" borderId="26" xfId="0" applyFont="1" applyBorder="1" applyAlignment="1">
      <alignment horizontal="center" vertical="center" wrapText="1" shrinkToFit="1"/>
    </xf>
    <xf numFmtId="0" fontId="1" fillId="0" borderId="28" xfId="0" applyFont="1" applyBorder="1" applyAlignment="1" applyProtection="1">
      <alignment horizontal="center" vertical="center" shrinkToFit="1"/>
      <protection locked="0"/>
    </xf>
    <xf numFmtId="0" fontId="1" fillId="0" borderId="26" xfId="0" applyFont="1" applyBorder="1" applyAlignment="1" applyProtection="1">
      <alignment horizontal="center" vertical="center" shrinkToFit="1"/>
      <protection locked="0"/>
    </xf>
    <xf numFmtId="0" fontId="3" fillId="0" borderId="29" xfId="0" applyFont="1" applyBorder="1" applyAlignment="1">
      <alignment horizontal="center" vertical="center" wrapText="1" shrinkToFit="1"/>
    </xf>
    <xf numFmtId="0" fontId="3" fillId="3" borderId="5" xfId="0" applyFont="1" applyFill="1" applyBorder="1" applyAlignment="1">
      <alignment horizontal="center" vertical="center" wrapText="1" shrinkToFit="1"/>
    </xf>
    <xf numFmtId="0" fontId="3" fillId="3" borderId="0" xfId="0" applyFont="1" applyFill="1" applyAlignment="1">
      <alignment horizontal="center" vertical="center" wrapText="1" shrinkToFit="1"/>
    </xf>
    <xf numFmtId="0" fontId="32" fillId="0" borderId="19" xfId="0" applyFont="1" applyBorder="1" applyAlignment="1" applyProtection="1">
      <alignment horizontal="center" vertical="center" wrapText="1" shrinkToFit="1"/>
      <protection locked="0"/>
    </xf>
    <xf numFmtId="0" fontId="32" fillId="0" borderId="28" xfId="0" applyFont="1" applyBorder="1" applyAlignment="1" applyProtection="1">
      <alignment horizontal="center" vertical="center" wrapText="1" shrinkToFit="1"/>
      <protection locked="0"/>
    </xf>
    <xf numFmtId="0" fontId="32" fillId="0" borderId="5" xfId="0" applyFont="1" applyBorder="1" applyAlignment="1" applyProtection="1">
      <alignment horizontal="center" vertical="center" wrapText="1" shrinkToFit="1"/>
      <protection locked="0"/>
    </xf>
    <xf numFmtId="0" fontId="32" fillId="0" borderId="0" xfId="0" applyFont="1" applyAlignment="1" applyProtection="1">
      <alignment horizontal="center" vertical="center" wrapText="1" shrinkToFit="1"/>
      <protection locked="0"/>
    </xf>
    <xf numFmtId="0" fontId="32" fillId="0" borderId="23" xfId="0" applyFont="1" applyBorder="1" applyAlignment="1" applyProtection="1">
      <alignment horizontal="center" vertical="center" wrapText="1" shrinkToFit="1"/>
      <protection locked="0"/>
    </xf>
    <xf numFmtId="0" fontId="32" fillId="0" borderId="26" xfId="0" applyFont="1" applyBorder="1" applyAlignment="1" applyProtection="1">
      <alignment horizontal="center" vertical="center" wrapText="1" shrinkToFit="1"/>
      <protection locked="0"/>
    </xf>
    <xf numFmtId="0" fontId="27" fillId="6" borderId="28" xfId="0" applyFont="1" applyFill="1" applyBorder="1" applyAlignment="1">
      <alignment horizontal="left" vertical="center" wrapText="1" shrinkToFit="1"/>
    </xf>
    <xf numFmtId="0" fontId="27" fillId="6" borderId="29" xfId="0" applyFont="1" applyFill="1" applyBorder="1" applyAlignment="1">
      <alignment horizontal="left" vertical="center" wrapText="1" shrinkToFit="1"/>
    </xf>
    <xf numFmtId="0" fontId="27" fillId="6" borderId="0" xfId="0" applyFont="1" applyFill="1" applyAlignment="1">
      <alignment horizontal="left" vertical="center" wrapText="1" shrinkToFit="1"/>
    </xf>
    <xf numFmtId="0" fontId="27" fillId="6" borderId="37" xfId="0" applyFont="1" applyFill="1" applyBorder="1" applyAlignment="1">
      <alignment horizontal="left" vertical="center" wrapText="1" shrinkToFit="1"/>
    </xf>
    <xf numFmtId="0" fontId="27" fillId="6" borderId="288" xfId="0" applyFont="1" applyFill="1" applyBorder="1" applyAlignment="1">
      <alignment horizontal="left" vertical="center" wrapText="1" shrinkToFit="1"/>
    </xf>
    <xf numFmtId="0" fontId="27" fillId="6" borderId="289" xfId="0" applyFont="1" applyFill="1" applyBorder="1" applyAlignment="1">
      <alignment horizontal="left" vertical="center" wrapText="1" shrinkToFit="1"/>
    </xf>
    <xf numFmtId="0" fontId="27" fillId="6" borderId="26" xfId="0" applyFont="1" applyFill="1" applyBorder="1" applyAlignment="1">
      <alignment horizontal="left" vertical="center" wrapText="1" shrinkToFit="1"/>
    </xf>
    <xf numFmtId="0" fontId="27" fillId="6" borderId="26" xfId="0" applyFont="1" applyFill="1" applyBorder="1" applyAlignment="1">
      <alignment horizontal="right" vertical="center" wrapText="1" shrinkToFit="1"/>
    </xf>
    <xf numFmtId="0" fontId="27" fillId="6" borderId="26" xfId="0" applyFont="1" applyFill="1" applyBorder="1" applyAlignment="1" applyProtection="1">
      <alignment horizontal="center" vertical="center" wrapText="1" shrinkToFit="1"/>
      <protection locked="0"/>
    </xf>
    <xf numFmtId="0" fontId="32" fillId="0" borderId="51" xfId="0" applyFont="1" applyBorder="1" applyAlignment="1" applyProtection="1">
      <alignment horizontal="center" vertical="center" wrapText="1" shrinkToFit="1"/>
      <protection locked="0"/>
    </xf>
    <xf numFmtId="0" fontId="32" fillId="0" borderId="1" xfId="0" applyFont="1" applyBorder="1" applyAlignment="1" applyProtection="1">
      <alignment horizontal="center" vertical="center" wrapText="1" shrinkToFit="1"/>
      <protection locked="0"/>
    </xf>
    <xf numFmtId="0" fontId="3" fillId="3" borderId="0" xfId="0" applyFont="1" applyFill="1" applyAlignment="1">
      <alignment vertical="center" wrapText="1" shrinkToFit="1"/>
    </xf>
    <xf numFmtId="0" fontId="3" fillId="0" borderId="0" xfId="0" applyFont="1" applyAlignment="1">
      <alignment horizontal="center" vertical="center" wrapText="1" shrinkToFit="1"/>
    </xf>
    <xf numFmtId="0" fontId="3" fillId="0" borderId="0" xfId="0" applyFont="1" applyAlignment="1" applyProtection="1">
      <alignment horizontal="left" vertical="center" wrapText="1" shrinkToFit="1"/>
      <protection locked="0"/>
    </xf>
    <xf numFmtId="0" fontId="6" fillId="0" borderId="5"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3" fillId="3" borderId="0" xfId="0" applyFont="1" applyFill="1" applyAlignment="1">
      <alignment horizontal="left" vertical="center"/>
    </xf>
    <xf numFmtId="0" fontId="3" fillId="3" borderId="38" xfId="0" applyFont="1" applyFill="1" applyBorder="1" applyAlignment="1">
      <alignment horizontal="left" vertical="center"/>
    </xf>
    <xf numFmtId="0" fontId="1" fillId="3" borderId="58" xfId="0" applyFont="1" applyFill="1" applyBorder="1" applyAlignment="1">
      <alignment horizontal="left" vertical="center"/>
    </xf>
    <xf numFmtId="0" fontId="1" fillId="3" borderId="55" xfId="0" applyFont="1" applyFill="1" applyBorder="1" applyAlignment="1">
      <alignment horizontal="left" vertical="center"/>
    </xf>
    <xf numFmtId="0" fontId="1" fillId="3" borderId="59" xfId="0" applyFont="1" applyFill="1" applyBorder="1" applyAlignment="1">
      <alignment horizontal="left" vertical="center"/>
    </xf>
    <xf numFmtId="0" fontId="5" fillId="0" borderId="17"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18" xfId="0" applyFont="1" applyBorder="1" applyAlignment="1">
      <alignment horizontal="left" vertical="center" shrinkToFit="1"/>
    </xf>
    <xf numFmtId="0" fontId="1" fillId="3" borderId="46" xfId="0" applyFont="1" applyFill="1" applyBorder="1" applyAlignment="1">
      <alignment horizontal="left" vertical="center"/>
    </xf>
    <xf numFmtId="0" fontId="1" fillId="3" borderId="47" xfId="0" applyFont="1" applyFill="1" applyBorder="1" applyAlignment="1">
      <alignment horizontal="left" vertical="center"/>
    </xf>
    <xf numFmtId="0" fontId="1" fillId="3" borderId="49" xfId="0" applyFont="1" applyFill="1" applyBorder="1" applyAlignment="1">
      <alignment horizontal="left" vertical="center"/>
    </xf>
    <xf numFmtId="0" fontId="5" fillId="0" borderId="0" xfId="0" applyFont="1" applyAlignment="1">
      <alignment horizontal="left" vertical="center" shrinkToFit="1"/>
    </xf>
    <xf numFmtId="0" fontId="5" fillId="0" borderId="38" xfId="0" applyFont="1" applyBorder="1" applyAlignment="1">
      <alignment horizontal="left" vertical="center" shrinkToFit="1"/>
    </xf>
    <xf numFmtId="0" fontId="5" fillId="0" borderId="37" xfId="0" applyFont="1" applyBorder="1" applyAlignment="1">
      <alignment horizontal="left" vertical="center" shrinkToFit="1"/>
    </xf>
    <xf numFmtId="0" fontId="3" fillId="0" borderId="37" xfId="0" applyFont="1" applyBorder="1" applyAlignment="1">
      <alignment horizontal="center" vertical="center" wrapText="1" shrinkToFit="1"/>
    </xf>
    <xf numFmtId="0" fontId="6" fillId="0" borderId="2"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3" fillId="3" borderId="17" xfId="0" applyFont="1" applyFill="1" applyBorder="1">
      <alignment vertical="center"/>
    </xf>
    <xf numFmtId="0" fontId="3" fillId="3" borderId="55" xfId="0" applyFont="1" applyFill="1" applyBorder="1">
      <alignment vertical="center"/>
    </xf>
    <xf numFmtId="0" fontId="4" fillId="0" borderId="16" xfId="0" applyFont="1" applyBorder="1" applyAlignment="1" applyProtection="1">
      <alignment horizontal="center" vertical="center" shrinkToFit="1"/>
      <protection locked="0"/>
    </xf>
    <xf numFmtId="0" fontId="4" fillId="0" borderId="58" xfId="0" applyFont="1" applyBorder="1" applyAlignment="1" applyProtection="1">
      <alignment horizontal="center" vertical="center" shrinkToFit="1"/>
      <protection locked="0"/>
    </xf>
    <xf numFmtId="0" fontId="1" fillId="0" borderId="17" xfId="0" applyFont="1" applyBorder="1" applyAlignment="1">
      <alignment horizontal="left" vertical="center" shrinkToFit="1"/>
    </xf>
    <xf numFmtId="0" fontId="1" fillId="0" borderId="55" xfId="0" applyFont="1" applyBorder="1" applyAlignment="1">
      <alignment horizontal="left" vertical="center" shrinkToFit="1"/>
    </xf>
    <xf numFmtId="0" fontId="4" fillId="0" borderId="17" xfId="0" applyFont="1" applyBorder="1" applyAlignment="1" applyProtection="1">
      <alignment horizontal="center" vertical="center" shrinkToFit="1"/>
      <protection locked="0"/>
    </xf>
    <xf numFmtId="0" fontId="4" fillId="0" borderId="55" xfId="0" applyFont="1" applyBorder="1" applyAlignment="1" applyProtection="1">
      <alignment horizontal="center" vertical="center" shrinkToFit="1"/>
      <protection locked="0"/>
    </xf>
    <xf numFmtId="0" fontId="3" fillId="0" borderId="17"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59" xfId="0" applyFont="1" applyBorder="1" applyAlignment="1">
      <alignment horizontal="center" vertical="center" shrinkToFit="1"/>
    </xf>
    <xf numFmtId="0" fontId="1" fillId="3" borderId="48" xfId="0" applyFont="1" applyFill="1" applyBorder="1" applyAlignment="1">
      <alignment horizontal="center" vertical="center"/>
    </xf>
    <xf numFmtId="0" fontId="1" fillId="3" borderId="44" xfId="0" applyFont="1" applyFill="1" applyBorder="1" applyAlignment="1">
      <alignment horizontal="center" vertical="center"/>
    </xf>
    <xf numFmtId="0" fontId="1" fillId="3" borderId="61" xfId="0" applyFont="1" applyFill="1" applyBorder="1" applyAlignment="1">
      <alignment horizontal="center" vertical="center"/>
    </xf>
    <xf numFmtId="0" fontId="5" fillId="0" borderId="47" xfId="0" applyFont="1" applyBorder="1" applyAlignment="1">
      <alignment horizontal="left" vertical="center" shrinkToFit="1"/>
    </xf>
    <xf numFmtId="0" fontId="5" fillId="0" borderId="48" xfId="0" applyFont="1" applyBorder="1" applyAlignment="1">
      <alignment horizontal="left" vertical="center" shrinkToFit="1"/>
    </xf>
    <xf numFmtId="0" fontId="5" fillId="0" borderId="49" xfId="0" applyFont="1" applyBorder="1" applyAlignment="1">
      <alignment horizontal="left" vertical="center" shrinkToFit="1"/>
    </xf>
    <xf numFmtId="0" fontId="6" fillId="0" borderId="23"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3" fillId="3" borderId="56" xfId="0" applyFont="1" applyFill="1" applyBorder="1" applyAlignment="1">
      <alignment horizontal="left" vertical="center" wrapText="1"/>
    </xf>
    <xf numFmtId="0" fontId="3" fillId="3" borderId="57" xfId="0" applyFont="1" applyFill="1" applyBorder="1" applyAlignment="1">
      <alignment horizontal="left" vertical="center" wrapText="1"/>
    </xf>
    <xf numFmtId="0" fontId="3" fillId="3" borderId="48" xfId="0" applyFont="1" applyFill="1" applyBorder="1" applyAlignment="1">
      <alignment horizontal="left" vertical="center" wrapText="1"/>
    </xf>
    <xf numFmtId="0" fontId="3" fillId="3" borderId="44"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37" fillId="7" borderId="45" xfId="0" applyFont="1" applyFill="1" applyBorder="1" applyAlignment="1">
      <alignment horizontal="left" vertical="center" shrinkToFit="1"/>
    </xf>
    <xf numFmtId="0" fontId="37" fillId="7" borderId="0" xfId="0" applyFont="1" applyFill="1" applyAlignment="1">
      <alignment horizontal="left" vertical="center" shrinkToFit="1"/>
    </xf>
    <xf numFmtId="0" fontId="37" fillId="7" borderId="37" xfId="0" applyFont="1" applyFill="1" applyBorder="1" applyAlignment="1">
      <alignment horizontal="left" vertical="center" shrinkToFit="1"/>
    </xf>
    <xf numFmtId="0" fontId="38" fillId="0" borderId="45"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37" xfId="0" applyFont="1" applyBorder="1" applyAlignment="1" applyProtection="1">
      <alignment horizontal="left" vertical="top" wrapText="1"/>
      <protection locked="0"/>
    </xf>
    <xf numFmtId="0" fontId="1" fillId="0" borderId="45" xfId="0" applyFont="1" applyBorder="1" applyAlignment="1" applyProtection="1">
      <alignment horizontal="left" vertical="top" wrapText="1"/>
      <protection locked="0"/>
    </xf>
    <xf numFmtId="0" fontId="1" fillId="0" borderId="25" xfId="0" applyFont="1" applyBorder="1" applyAlignment="1" applyProtection="1">
      <alignment horizontal="left" vertical="top" wrapText="1"/>
      <protection locked="0"/>
    </xf>
    <xf numFmtId="0" fontId="1" fillId="0" borderId="26" xfId="0" applyFont="1" applyBorder="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1" fillId="3" borderId="13"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3" borderId="57" xfId="0" applyFont="1" applyFill="1" applyBorder="1" applyAlignment="1">
      <alignment horizontal="center" vertical="center"/>
    </xf>
    <xf numFmtId="0" fontId="1" fillId="0" borderId="16"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58" xfId="0" applyFont="1" applyBorder="1" applyAlignment="1" applyProtection="1">
      <alignment horizontal="center" vertical="center"/>
      <protection locked="0"/>
    </xf>
    <xf numFmtId="0" fontId="1" fillId="0" borderId="55" xfId="0" applyFont="1" applyBorder="1" applyAlignment="1" applyProtection="1">
      <alignment horizontal="center" vertical="center"/>
      <protection locked="0"/>
    </xf>
    <xf numFmtId="0" fontId="1" fillId="0" borderId="18" xfId="0" applyFont="1" applyBorder="1" applyAlignment="1">
      <alignment horizontal="center" vertical="center" shrinkToFit="1"/>
    </xf>
    <xf numFmtId="0" fontId="1" fillId="0" borderId="59" xfId="0" applyFont="1" applyBorder="1" applyAlignment="1">
      <alignment horizontal="center" vertical="center" shrinkToFit="1"/>
    </xf>
    <xf numFmtId="0" fontId="6" fillId="0" borderId="14"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3" fillId="3" borderId="17" xfId="0" applyFont="1" applyFill="1" applyBorder="1" applyAlignment="1">
      <alignment horizontal="left" vertical="center"/>
    </xf>
    <xf numFmtId="0" fontId="3" fillId="3" borderId="18" xfId="0" applyFont="1" applyFill="1" applyBorder="1" applyAlignment="1">
      <alignment horizontal="left" vertical="center"/>
    </xf>
    <xf numFmtId="0" fontId="3" fillId="3" borderId="55" xfId="0" applyFont="1" applyFill="1" applyBorder="1" applyAlignment="1">
      <alignment horizontal="left" vertical="center"/>
    </xf>
    <xf numFmtId="0" fontId="3" fillId="3" borderId="59" xfId="0" applyFont="1" applyFill="1" applyBorder="1" applyAlignment="1">
      <alignment horizontal="left" vertical="center"/>
    </xf>
    <xf numFmtId="0" fontId="6" fillId="0" borderId="12" xfId="0" applyFont="1" applyBorder="1" applyAlignment="1" applyProtection="1">
      <alignment horizontal="center" vertical="center" wrapText="1" shrinkToFit="1"/>
      <protection locked="0"/>
    </xf>
    <xf numFmtId="0" fontId="6" fillId="0" borderId="16" xfId="0" applyFont="1" applyBorder="1" applyAlignment="1" applyProtection="1">
      <alignment horizontal="center" vertical="center" wrapText="1" shrinkToFit="1"/>
      <protection locked="0"/>
    </xf>
    <xf numFmtId="0" fontId="6" fillId="0" borderId="62" xfId="0" applyFont="1" applyBorder="1" applyAlignment="1" applyProtection="1">
      <alignment horizontal="center" vertical="center" wrapText="1" shrinkToFit="1"/>
      <protection locked="0"/>
    </xf>
    <xf numFmtId="0" fontId="6" fillId="0" borderId="58" xfId="0" applyFont="1" applyBorder="1" applyAlignment="1" applyProtection="1">
      <alignment horizontal="center" vertical="center" wrapText="1" shrinkToFit="1"/>
      <protection locked="0"/>
    </xf>
    <xf numFmtId="0" fontId="3" fillId="3" borderId="48" xfId="0" applyFont="1" applyFill="1" applyBorder="1">
      <alignment vertical="center"/>
    </xf>
    <xf numFmtId="0" fontId="3" fillId="3" borderId="44" xfId="0" applyFont="1" applyFill="1" applyBorder="1">
      <alignment vertical="center"/>
    </xf>
    <xf numFmtId="0" fontId="3" fillId="3" borderId="46" xfId="0" applyFont="1" applyFill="1" applyBorder="1">
      <alignment vertical="center"/>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58" xfId="0" applyFont="1" applyFill="1" applyBorder="1" applyAlignment="1">
      <alignment horizontal="center" vertical="center"/>
    </xf>
    <xf numFmtId="0" fontId="1" fillId="3" borderId="55" xfId="0" applyFont="1" applyFill="1" applyBorder="1" applyAlignment="1">
      <alignment horizontal="center" vertical="center"/>
    </xf>
    <xf numFmtId="0" fontId="1" fillId="3" borderId="56" xfId="0" applyFont="1" applyFill="1" applyBorder="1" applyAlignment="1">
      <alignment horizontal="center" vertical="center"/>
    </xf>
    <xf numFmtId="0" fontId="3" fillId="0" borderId="46" xfId="0" applyFont="1" applyBorder="1" applyAlignment="1" applyProtection="1">
      <alignment horizontal="center" vertical="center" shrinkToFit="1"/>
      <protection locked="0"/>
    </xf>
    <xf numFmtId="0" fontId="3" fillId="0" borderId="47" xfId="0" applyFont="1" applyBorder="1" applyAlignment="1" applyProtection="1">
      <alignment horizontal="center" vertical="center" shrinkToFit="1"/>
      <protection locked="0"/>
    </xf>
    <xf numFmtId="0" fontId="3" fillId="0" borderId="48" xfId="0" applyFont="1" applyBorder="1" applyAlignment="1">
      <alignment horizontal="left" vertical="center" shrinkToFit="1"/>
    </xf>
    <xf numFmtId="0" fontId="1" fillId="3" borderId="17" xfId="0" applyFont="1" applyFill="1" applyBorder="1" applyAlignment="1">
      <alignment horizontal="left" vertical="center" wrapText="1"/>
    </xf>
    <xf numFmtId="0" fontId="1" fillId="3" borderId="15" xfId="0" applyFont="1" applyFill="1" applyBorder="1" applyAlignment="1">
      <alignment horizontal="left" vertical="center" wrapText="1"/>
    </xf>
    <xf numFmtId="0" fontId="1" fillId="3" borderId="55" xfId="0" applyFont="1" applyFill="1" applyBorder="1" applyAlignment="1">
      <alignment horizontal="left" vertical="center" wrapText="1"/>
    </xf>
    <xf numFmtId="0" fontId="1" fillId="3" borderId="56" xfId="0" applyFont="1" applyFill="1" applyBorder="1" applyAlignment="1">
      <alignment horizontal="left" vertical="center" wrapText="1"/>
    </xf>
    <xf numFmtId="0" fontId="1" fillId="0" borderId="15" xfId="0" applyFont="1" applyBorder="1" applyAlignment="1">
      <alignment horizontal="center" vertical="center" shrinkToFit="1"/>
    </xf>
    <xf numFmtId="0" fontId="1" fillId="0" borderId="56"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55" xfId="0" applyFont="1" applyBorder="1" applyAlignment="1">
      <alignment horizontal="center" vertical="center" shrinkToFit="1"/>
    </xf>
    <xf numFmtId="0" fontId="1" fillId="0" borderId="25" xfId="0" applyFont="1" applyBorder="1" applyAlignment="1" applyProtection="1">
      <alignment horizontal="center" vertical="center" shrinkToFit="1"/>
      <protection locked="0"/>
    </xf>
    <xf numFmtId="0" fontId="1" fillId="0" borderId="31" xfId="0" applyFont="1" applyBorder="1" applyAlignment="1" applyProtection="1">
      <alignment horizontal="center" vertical="center" shrinkToFit="1"/>
      <protection locked="0"/>
    </xf>
    <xf numFmtId="0" fontId="1" fillId="0" borderId="32" xfId="0" applyFont="1" applyBorder="1" applyAlignment="1" applyProtection="1">
      <alignment horizontal="center" vertical="center" shrinkToFit="1"/>
      <protection locked="0"/>
    </xf>
    <xf numFmtId="0" fontId="1" fillId="0" borderId="13" xfId="0" applyFont="1" applyBorder="1" applyAlignment="1" applyProtection="1">
      <alignment horizontal="center" vertical="center" shrinkToFit="1"/>
      <protection locked="0"/>
    </xf>
    <xf numFmtId="0" fontId="1" fillId="0" borderId="57" xfId="0" applyFont="1" applyBorder="1" applyAlignment="1" applyProtection="1">
      <alignment horizontal="center" vertical="center" shrinkToFit="1"/>
      <protection locked="0"/>
    </xf>
    <xf numFmtId="0" fontId="1" fillId="3" borderId="14" xfId="0" applyFont="1" applyFill="1" applyBorder="1" applyAlignment="1">
      <alignment horizontal="center" vertical="center" wrapText="1" shrinkToFit="1"/>
    </xf>
    <xf numFmtId="0" fontId="1" fillId="3" borderId="17" xfId="0" applyFont="1" applyFill="1" applyBorder="1" applyAlignment="1">
      <alignment horizontal="center" vertical="center" wrapText="1" shrinkToFit="1"/>
    </xf>
    <xf numFmtId="0" fontId="1" fillId="3" borderId="15" xfId="0" applyFont="1" applyFill="1" applyBorder="1" applyAlignment="1">
      <alignment horizontal="center" vertical="center" wrapText="1" shrinkToFit="1"/>
    </xf>
    <xf numFmtId="0" fontId="6" fillId="3" borderId="30"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3" borderId="26" xfId="0" applyFont="1" applyFill="1" applyBorder="1" applyAlignment="1">
      <alignment horizontal="center" vertical="center" shrinkToFit="1"/>
    </xf>
    <xf numFmtId="0" fontId="6" fillId="3" borderId="27" xfId="0" applyFont="1" applyFill="1" applyBorder="1" applyAlignment="1">
      <alignment horizontal="center" vertical="center" shrinkToFit="1"/>
    </xf>
    <xf numFmtId="0" fontId="1" fillId="0" borderId="26" xfId="0" applyFont="1" applyBorder="1" applyAlignment="1">
      <alignment horizontal="center" vertical="center" shrinkToFit="1"/>
    </xf>
    <xf numFmtId="0" fontId="1" fillId="0" borderId="32" xfId="0" applyFont="1" applyBorder="1" applyAlignment="1">
      <alignment horizontal="center" vertical="center" shrinkToFit="1"/>
    </xf>
    <xf numFmtId="0" fontId="1" fillId="3" borderId="22" xfId="0" applyFont="1" applyFill="1" applyBorder="1" applyAlignment="1">
      <alignment horizontal="center" vertical="center" shrinkToFit="1"/>
    </xf>
    <xf numFmtId="0" fontId="1" fillId="3" borderId="20" xfId="0" applyFont="1" applyFill="1" applyBorder="1" applyAlignment="1">
      <alignment horizontal="center" vertical="center" shrinkToFit="1"/>
    </xf>
    <xf numFmtId="0" fontId="1" fillId="3" borderId="52" xfId="0" applyFont="1" applyFill="1" applyBorder="1" applyAlignment="1">
      <alignment horizontal="center" vertical="center" shrinkToFit="1"/>
    </xf>
    <xf numFmtId="0" fontId="1" fillId="3" borderId="53" xfId="0" applyFont="1" applyFill="1" applyBorder="1" applyAlignment="1">
      <alignment horizontal="center" vertical="center" shrinkToFit="1"/>
    </xf>
    <xf numFmtId="0" fontId="1" fillId="0" borderId="45" xfId="0"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1" fillId="0" borderId="37" xfId="0" applyFont="1" applyBorder="1" applyAlignment="1" applyProtection="1">
      <alignment horizontal="center" vertical="center" shrinkToFit="1"/>
      <protection locked="0"/>
    </xf>
    <xf numFmtId="0" fontId="1" fillId="0" borderId="27" xfId="0" applyFont="1" applyBorder="1" applyAlignment="1" applyProtection="1">
      <alignment horizontal="center" vertical="center" shrinkToFit="1"/>
      <protection locked="0"/>
    </xf>
    <xf numFmtId="0" fontId="5" fillId="3" borderId="23" xfId="0" applyFont="1" applyFill="1" applyBorder="1" applyAlignment="1">
      <alignment horizontal="center" vertical="center" wrapText="1" shrinkToFit="1"/>
    </xf>
    <xf numFmtId="0" fontId="5" fillId="3" borderId="26" xfId="0" applyFont="1" applyFill="1" applyBorder="1" applyAlignment="1">
      <alignment horizontal="center" vertical="center" wrapText="1" shrinkToFit="1"/>
    </xf>
    <xf numFmtId="0" fontId="5" fillId="3" borderId="24"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3"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1" fillId="3" borderId="19" xfId="0" applyFont="1" applyFill="1" applyBorder="1" applyAlignment="1">
      <alignment vertical="center" shrinkToFit="1"/>
    </xf>
    <xf numFmtId="0" fontId="1" fillId="3" borderId="28" xfId="0" applyFont="1" applyFill="1" applyBorder="1" applyAlignment="1">
      <alignment vertical="center" shrinkToFit="1"/>
    </xf>
    <xf numFmtId="0" fontId="1" fillId="3" borderId="42" xfId="0" applyFont="1" applyFill="1" applyBorder="1" applyAlignment="1">
      <alignment vertical="center" shrinkToFit="1"/>
    </xf>
    <xf numFmtId="0" fontId="1" fillId="3" borderId="9" xfId="0" applyFont="1" applyFill="1" applyBorder="1" applyAlignment="1">
      <alignment vertical="center" shrinkToFit="1"/>
    </xf>
    <xf numFmtId="0" fontId="1" fillId="3" borderId="50" xfId="0" applyFont="1" applyFill="1" applyBorder="1" applyAlignment="1">
      <alignment vertical="center" shrinkToFit="1"/>
    </xf>
    <xf numFmtId="0" fontId="1" fillId="3" borderId="29" xfId="0" applyFont="1" applyFill="1" applyBorder="1" applyAlignment="1">
      <alignment vertical="center" shrinkToFit="1"/>
    </xf>
    <xf numFmtId="0" fontId="1" fillId="3" borderId="1" xfId="0" applyFont="1" applyFill="1" applyBorder="1" applyAlignment="1">
      <alignment vertical="center" shrinkToFit="1"/>
    </xf>
    <xf numFmtId="0" fontId="3" fillId="0" borderId="306" xfId="0" applyFont="1" applyBorder="1" applyAlignment="1" applyProtection="1">
      <alignment horizontal="center" vertical="center" shrinkToFit="1"/>
      <protection locked="0"/>
    </xf>
    <xf numFmtId="0" fontId="3" fillId="0" borderId="39" xfId="0" applyFont="1" applyBorder="1" applyAlignment="1" applyProtection="1">
      <alignment horizontal="center" vertical="center" shrinkToFit="1"/>
      <protection locked="0"/>
    </xf>
    <xf numFmtId="0" fontId="3" fillId="0" borderId="40" xfId="0" applyFont="1" applyBorder="1" applyAlignment="1" applyProtection="1">
      <alignment horizontal="center" vertical="center" shrinkToFit="1"/>
      <protection locked="0"/>
    </xf>
    <xf numFmtId="0" fontId="3" fillId="0" borderId="41" xfId="0" applyFont="1" applyBorder="1" applyAlignment="1" applyProtection="1">
      <alignment horizontal="center" vertical="center" shrinkToFit="1"/>
      <protection locked="0"/>
    </xf>
    <xf numFmtId="0" fontId="1" fillId="3" borderId="19" xfId="0" applyFont="1" applyFill="1" applyBorder="1" applyAlignment="1">
      <alignment horizontal="center" vertical="center" wrapText="1" shrinkToFit="1"/>
    </xf>
    <xf numFmtId="0" fontId="1" fillId="3" borderId="29" xfId="0" applyFont="1" applyFill="1" applyBorder="1" applyAlignment="1">
      <alignment horizontal="center" vertical="center" wrapText="1" shrinkToFit="1"/>
    </xf>
    <xf numFmtId="0" fontId="1" fillId="3" borderId="5" xfId="0" applyFont="1" applyFill="1" applyBorder="1" applyAlignment="1">
      <alignment horizontal="center" vertical="center" wrapText="1" shrinkToFit="1"/>
    </xf>
    <xf numFmtId="0" fontId="1" fillId="3" borderId="37" xfId="0" applyFont="1" applyFill="1" applyBorder="1" applyAlignment="1">
      <alignment horizontal="center" vertical="center" wrapText="1" shrinkToFit="1"/>
    </xf>
    <xf numFmtId="0" fontId="1" fillId="3" borderId="23" xfId="0" applyFont="1" applyFill="1" applyBorder="1" applyAlignment="1">
      <alignment horizontal="center" vertical="center" wrapText="1" shrinkToFit="1"/>
    </xf>
    <xf numFmtId="0" fontId="1" fillId="3" borderId="27" xfId="0" applyFont="1" applyFill="1" applyBorder="1" applyAlignment="1">
      <alignment horizontal="center" vertical="center" wrapText="1" shrinkToFit="1"/>
    </xf>
    <xf numFmtId="0" fontId="1" fillId="3" borderId="28" xfId="0" applyFont="1" applyFill="1" applyBorder="1" applyAlignment="1">
      <alignment horizontal="center" vertical="center" wrapText="1" shrinkToFit="1"/>
    </xf>
    <xf numFmtId="0" fontId="1" fillId="3" borderId="36" xfId="0" applyFont="1" applyFill="1" applyBorder="1" applyAlignment="1">
      <alignment horizontal="center" vertical="center" wrapText="1" shrinkToFit="1"/>
    </xf>
    <xf numFmtId="0" fontId="1" fillId="0" borderId="35" xfId="0" applyFont="1" applyBorder="1" applyAlignment="1" applyProtection="1">
      <alignment horizontal="left" vertical="center" shrinkToFit="1"/>
      <protection locked="0"/>
    </xf>
    <xf numFmtId="0" fontId="1" fillId="0" borderId="28" xfId="0" applyFont="1" applyBorder="1" applyAlignment="1" applyProtection="1">
      <alignment horizontal="left" vertical="center" shrinkToFit="1"/>
      <protection locked="0"/>
    </xf>
    <xf numFmtId="0" fontId="1" fillId="0" borderId="29" xfId="0" applyFont="1" applyBorder="1" applyAlignment="1" applyProtection="1">
      <alignment horizontal="left" vertical="center" shrinkToFit="1"/>
      <protection locked="0"/>
    </xf>
    <xf numFmtId="0" fontId="1" fillId="0" borderId="45" xfId="0" applyFont="1" applyBorder="1" applyAlignment="1" applyProtection="1">
      <alignment horizontal="left" vertical="center" shrinkToFit="1"/>
      <protection locked="0"/>
    </xf>
    <xf numFmtId="0" fontId="1" fillId="0" borderId="0" xfId="0" applyFont="1" applyAlignment="1" applyProtection="1">
      <alignment horizontal="left" vertical="center" shrinkToFit="1"/>
      <protection locked="0"/>
    </xf>
    <xf numFmtId="0" fontId="1" fillId="0" borderId="37" xfId="0" applyFont="1" applyBorder="1" applyAlignment="1" applyProtection="1">
      <alignment horizontal="left" vertical="center" shrinkToFit="1"/>
      <protection locked="0"/>
    </xf>
    <xf numFmtId="0" fontId="5" fillId="3" borderId="5" xfId="0" applyFont="1" applyFill="1" applyBorder="1" applyAlignment="1">
      <alignment horizontal="center" vertical="center" wrapText="1" shrinkToFit="1"/>
    </xf>
    <xf numFmtId="0" fontId="5" fillId="3" borderId="0" xfId="0" applyFont="1" applyFill="1" applyAlignment="1">
      <alignment horizontal="center" vertical="center" wrapText="1" shrinkToFit="1"/>
    </xf>
    <xf numFmtId="0" fontId="5" fillId="3" borderId="38" xfId="0" applyFont="1" applyFill="1" applyBorder="1" applyAlignment="1">
      <alignment horizontal="center" vertical="center" wrapText="1" shrinkToFit="1"/>
    </xf>
    <xf numFmtId="0" fontId="1" fillId="0" borderId="16" xfId="0" applyFont="1" applyBorder="1" applyAlignment="1" applyProtection="1">
      <alignment horizontal="center" vertical="center" wrapText="1" shrinkToFit="1"/>
      <protection locked="0"/>
    </xf>
    <xf numFmtId="0" fontId="1" fillId="0" borderId="58" xfId="0" applyFont="1" applyBorder="1" applyAlignment="1" applyProtection="1">
      <alignment horizontal="center" vertical="center" wrapText="1" shrinkToFit="1"/>
      <protection locked="0"/>
    </xf>
    <xf numFmtId="0" fontId="1" fillId="3" borderId="16" xfId="0" applyFont="1" applyFill="1" applyBorder="1" applyAlignment="1">
      <alignment horizontal="center" vertical="center" wrapText="1" shrinkToFit="1"/>
    </xf>
    <xf numFmtId="0" fontId="1" fillId="3" borderId="58" xfId="0" applyFont="1" applyFill="1" applyBorder="1" applyAlignment="1">
      <alignment horizontal="center" vertical="center" wrapText="1" shrinkToFit="1"/>
    </xf>
    <xf numFmtId="0" fontId="1" fillId="3" borderId="55" xfId="0" applyFont="1" applyFill="1" applyBorder="1" applyAlignment="1">
      <alignment horizontal="center" vertical="center" wrapText="1" shrinkToFit="1"/>
    </xf>
    <xf numFmtId="0" fontId="1" fillId="3" borderId="56" xfId="0" applyFont="1" applyFill="1" applyBorder="1" applyAlignment="1">
      <alignment horizontal="center" vertical="center" wrapText="1" shrinkToFit="1"/>
    </xf>
    <xf numFmtId="49" fontId="1" fillId="0" borderId="16" xfId="0" applyNumberFormat="1" applyFont="1" applyBorder="1" applyAlignment="1" applyProtection="1">
      <alignment horizontal="center" vertical="center" shrinkToFit="1"/>
      <protection locked="0"/>
    </xf>
    <xf numFmtId="49" fontId="1" fillId="0" borderId="17" xfId="0" applyNumberFormat="1" applyFont="1" applyBorder="1" applyAlignment="1" applyProtection="1">
      <alignment horizontal="center" vertical="center" shrinkToFit="1"/>
      <protection locked="0"/>
    </xf>
    <xf numFmtId="49" fontId="1" fillId="0" borderId="18" xfId="0" applyNumberFormat="1" applyFont="1" applyBorder="1" applyAlignment="1" applyProtection="1">
      <alignment horizontal="center" vertical="center" shrinkToFit="1"/>
      <protection locked="0"/>
    </xf>
    <xf numFmtId="49" fontId="1" fillId="0" borderId="58" xfId="0" applyNumberFormat="1" applyFont="1" applyBorder="1" applyAlignment="1" applyProtection="1">
      <alignment horizontal="center" vertical="center" shrinkToFit="1"/>
      <protection locked="0"/>
    </xf>
    <xf numFmtId="49" fontId="1" fillId="0" borderId="55" xfId="0" applyNumberFormat="1" applyFont="1" applyBorder="1" applyAlignment="1" applyProtection="1">
      <alignment horizontal="center" vertical="center" shrinkToFit="1"/>
      <protection locked="0"/>
    </xf>
    <xf numFmtId="49" fontId="1" fillId="0" borderId="59" xfId="0" applyNumberFormat="1" applyFont="1" applyBorder="1" applyAlignment="1" applyProtection="1">
      <alignment horizontal="center" vertical="center" shrinkToFit="1"/>
      <protection locked="0"/>
    </xf>
    <xf numFmtId="0" fontId="1" fillId="3" borderId="54" xfId="0" applyFont="1" applyFill="1" applyBorder="1" applyAlignment="1">
      <alignment horizontal="center" vertical="center" wrapText="1" shrinkToFit="1"/>
    </xf>
    <xf numFmtId="0" fontId="1" fillId="3" borderId="0" xfId="0" applyFont="1" applyFill="1" applyAlignment="1">
      <alignment horizontal="center" vertical="center" wrapText="1" shrinkToFit="1"/>
    </xf>
    <xf numFmtId="0" fontId="1" fillId="3" borderId="38" xfId="0" applyFont="1" applyFill="1" applyBorder="1" applyAlignment="1">
      <alignment horizontal="center" vertical="center" wrapText="1" shrinkToFit="1"/>
    </xf>
    <xf numFmtId="0" fontId="1" fillId="0" borderId="24" xfId="0" applyFont="1" applyBorder="1" applyAlignment="1">
      <alignment horizontal="center" vertical="center" shrinkToFit="1"/>
    </xf>
    <xf numFmtId="0" fontId="6" fillId="0" borderId="19"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4" fillId="0" borderId="299"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4" fillId="0" borderId="65" xfId="0" applyFont="1" applyBorder="1" applyAlignment="1" applyProtection="1">
      <alignment horizontal="center" vertical="center" shrinkToFit="1"/>
      <protection locked="0"/>
    </xf>
    <xf numFmtId="0" fontId="4" fillId="0" borderId="34"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53" xfId="0" applyFont="1" applyBorder="1" applyAlignment="1" applyProtection="1">
      <alignment horizontal="center" vertical="center" shrinkToFit="1"/>
      <protection locked="0"/>
    </xf>
    <xf numFmtId="0" fontId="5" fillId="0" borderId="41" xfId="0" applyFont="1" applyBorder="1" applyAlignment="1" applyProtection="1">
      <alignment horizontal="center" vertical="center" wrapText="1" shrinkToFit="1"/>
      <protection locked="0"/>
    </xf>
    <xf numFmtId="0" fontId="5" fillId="0" borderId="2" xfId="0" applyFont="1" applyBorder="1" applyAlignment="1" applyProtection="1">
      <alignment horizontal="center" vertical="center" shrinkToFit="1"/>
      <protection locked="0"/>
    </xf>
    <xf numFmtId="0" fontId="5" fillId="0" borderId="34"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3" fillId="0" borderId="31" xfId="0" applyFont="1" applyBorder="1" applyAlignment="1" applyProtection="1">
      <alignment horizontal="center" vertical="center" shrinkToFit="1"/>
      <protection locked="0"/>
    </xf>
    <xf numFmtId="0" fontId="3" fillId="0" borderId="32" xfId="0" applyFont="1" applyBorder="1" applyAlignment="1" applyProtection="1">
      <alignment horizontal="center" vertical="center" shrinkToFit="1"/>
      <protection locked="0"/>
    </xf>
    <xf numFmtId="0" fontId="1" fillId="0" borderId="21"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3" fillId="0" borderId="17"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0" fontId="3" fillId="0" borderId="26"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wrapText="1" shrinkToFit="1"/>
      <protection locked="0"/>
    </xf>
    <xf numFmtId="0" fontId="6" fillId="0" borderId="23" xfId="0" applyFont="1" applyBorder="1" applyAlignment="1" applyProtection="1">
      <alignment horizontal="center" vertical="center" wrapText="1" shrinkToFit="1"/>
      <protection locked="0"/>
    </xf>
    <xf numFmtId="0" fontId="6" fillId="0" borderId="1" xfId="0" applyFont="1" applyBorder="1" applyAlignment="1" applyProtection="1">
      <alignment horizontal="center" vertical="center" wrapText="1" shrinkToFit="1"/>
      <protection locked="0"/>
    </xf>
    <xf numFmtId="0" fontId="6" fillId="0" borderId="19" xfId="0" applyFont="1" applyBorder="1" applyAlignment="1" applyProtection="1">
      <alignment horizontal="center" vertical="center" wrapText="1" shrinkToFit="1"/>
      <protection locked="0"/>
    </xf>
    <xf numFmtId="0" fontId="6" fillId="0" borderId="5" xfId="0" applyFont="1" applyBorder="1" applyAlignment="1" applyProtection="1">
      <alignment horizontal="center" vertical="center" wrapText="1" shrinkToFit="1"/>
      <protection locked="0"/>
    </xf>
    <xf numFmtId="0" fontId="6" fillId="0" borderId="0" xfId="0" applyFont="1" applyAlignment="1" applyProtection="1">
      <alignment horizontal="center" vertical="center" wrapText="1" shrinkToFit="1"/>
      <protection locked="0"/>
    </xf>
  </cellXfs>
  <cellStyles count="3">
    <cellStyle name="桁区切り 2" xfId="2" xr:uid="{1D2329C7-1B34-4AA7-B045-9DD59ACF6CA1}"/>
    <cellStyle name="標準" xfId="0" builtinId="0"/>
    <cellStyle name="標準 2" xfId="1" xr:uid="{09CD6CDE-71E5-4771-9F89-85A404B787B2}"/>
  </cellStyles>
  <dxfs count="98">
    <dxf>
      <font>
        <b val="0"/>
        <i val="0"/>
        <color rgb="FF006600"/>
      </font>
    </dxf>
    <dxf>
      <font>
        <b val="0"/>
        <i val="0"/>
        <color rgb="FF006600"/>
      </font>
    </dxf>
    <dxf>
      <fill>
        <patternFill>
          <bgColor rgb="FFFFFFCC"/>
        </patternFill>
      </fill>
    </dxf>
    <dxf>
      <font>
        <b val="0"/>
        <i val="0"/>
        <color rgb="FF006600"/>
      </font>
    </dxf>
    <dxf>
      <font>
        <b val="0"/>
        <i val="0"/>
        <color rgb="FF006600"/>
      </font>
    </dxf>
    <dxf>
      <font>
        <b val="0"/>
        <i val="0"/>
        <color rgb="FF006600"/>
      </fon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u/>
      </fon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u/>
      </fon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color rgb="FF33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12</xdr:row>
      <xdr:rowOff>0</xdr:rowOff>
    </xdr:from>
    <xdr:to>
      <xdr:col>26</xdr:col>
      <xdr:colOff>49316</xdr:colOff>
      <xdr:row>16</xdr:row>
      <xdr:rowOff>6350</xdr:rowOff>
    </xdr:to>
    <xdr:sp macro="" textlink="">
      <xdr:nvSpPr>
        <xdr:cNvPr id="22" name="正方形/長方形 21">
          <a:extLst>
            <a:ext uri="{FF2B5EF4-FFF2-40B4-BE49-F238E27FC236}">
              <a16:creationId xmlns:a16="http://schemas.microsoft.com/office/drawing/2014/main" id="{A3B418BB-891B-42AD-8236-00DF62B93323}"/>
            </a:ext>
          </a:extLst>
        </xdr:cNvPr>
        <xdr:cNvSpPr/>
      </xdr:nvSpPr>
      <xdr:spPr>
        <a:xfrm>
          <a:off x="1095375" y="2309813"/>
          <a:ext cx="5323785" cy="768350"/>
        </a:xfrm>
        <a:prstGeom prst="rect">
          <a:avLst/>
        </a:prstGeom>
        <a:solidFill>
          <a:schemeClr val="accent2"/>
        </a:solidFill>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ja-JP" altLang="en-US" sz="1200" b="1"/>
            <a:t>離職票が必要な場合、</a:t>
          </a:r>
          <a:endParaRPr kumimoji="1" lang="en-US" altLang="ja-JP" sz="1200" b="1"/>
        </a:p>
        <a:p>
          <a:pPr algn="ctr"/>
          <a:r>
            <a:rPr kumimoji="1" lang="ja-JP" altLang="en-US" sz="1200" b="1"/>
            <a:t>次タブに移動し、離職票欄を入力してください</a:t>
          </a:r>
          <a:endParaRPr kumimoji="1" lang="en-US" altLang="ja-JP" sz="1200" b="1"/>
        </a:p>
      </xdr:txBody>
    </xdr:sp>
    <xdr:clientData/>
  </xdr:twoCellAnchor>
  <xdr:twoCellAnchor>
    <xdr:from>
      <xdr:col>56</xdr:col>
      <xdr:colOff>95249</xdr:colOff>
      <xdr:row>1</xdr:row>
      <xdr:rowOff>54170</xdr:rowOff>
    </xdr:from>
    <xdr:to>
      <xdr:col>73</xdr:col>
      <xdr:colOff>361950</xdr:colOff>
      <xdr:row>42</xdr:row>
      <xdr:rowOff>152400</xdr:rowOff>
    </xdr:to>
    <xdr:sp macro="" textlink="">
      <xdr:nvSpPr>
        <xdr:cNvPr id="4" name="四角形: 角を丸くする 3">
          <a:extLst>
            <a:ext uri="{FF2B5EF4-FFF2-40B4-BE49-F238E27FC236}">
              <a16:creationId xmlns:a16="http://schemas.microsoft.com/office/drawing/2014/main" id="{8BE2437B-4BBF-46D8-9806-3D8BB818516D}"/>
            </a:ext>
          </a:extLst>
        </xdr:cNvPr>
        <xdr:cNvSpPr/>
      </xdr:nvSpPr>
      <xdr:spPr>
        <a:xfrm>
          <a:off x="10106024" y="206570"/>
          <a:ext cx="5095876" cy="7670605"/>
        </a:xfrm>
        <a:prstGeom prst="roundRect">
          <a:avLst/>
        </a:prstGeom>
        <a:solidFill>
          <a:schemeClr val="bg1"/>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ja-JP" sz="1600">
              <a:solidFill>
                <a:sysClr val="windowText" lastClr="000000"/>
              </a:solidFill>
              <a:effectLst/>
              <a:latin typeface="+mn-lt"/>
              <a:ea typeface="+mn-ea"/>
              <a:cs typeface="+mn-cs"/>
            </a:rPr>
            <a:t>★ご案内★</a:t>
          </a:r>
          <a:endParaRPr kumimoji="1" lang="en-US" altLang="ja-JP" sz="1600">
            <a:solidFill>
              <a:sysClr val="windowText" lastClr="000000"/>
            </a:solidFill>
            <a:effectLst/>
            <a:latin typeface="+mn-lt"/>
            <a:ea typeface="+mn-ea"/>
            <a:cs typeface="+mn-cs"/>
          </a:endParaRPr>
        </a:p>
        <a:p>
          <a:pPr algn="ctr"/>
          <a:endParaRPr kumimoji="1" lang="en-US" altLang="ja-JP" sz="1050">
            <a:solidFill>
              <a:sysClr val="windowText" lastClr="000000"/>
            </a:solidFill>
            <a:effectLst/>
            <a:latin typeface="+mn-lt"/>
            <a:ea typeface="+mn-ea"/>
            <a:cs typeface="+mn-cs"/>
          </a:endParaRPr>
        </a:p>
        <a:p>
          <a:pPr algn="l" eaLnBrk="1" fontAlgn="auto" latinLnBrk="0" hangingPunct="1"/>
          <a:r>
            <a:rPr kumimoji="1" lang="ja-JP" altLang="ja-JP" sz="1050">
              <a:solidFill>
                <a:sysClr val="windowText" lastClr="000000"/>
              </a:solidFill>
              <a:effectLst/>
              <a:latin typeface="+mn-lt"/>
              <a:ea typeface="+mn-ea"/>
              <a:cs typeface="+mn-cs"/>
            </a:rPr>
            <a:t>・今後はメール（</a:t>
          </a:r>
          <a:r>
            <a:rPr kumimoji="1" lang="en-US" altLang="ja-JP" sz="1050">
              <a:solidFill>
                <a:sysClr val="windowText" lastClr="000000"/>
              </a:solidFill>
              <a:effectLst/>
              <a:latin typeface="+mn-lt"/>
              <a:ea typeface="+mn-ea"/>
              <a:cs typeface="+mn-cs"/>
            </a:rPr>
            <a:t>rouho@hamamatsu-cci.or.jp</a:t>
          </a:r>
          <a:r>
            <a:rPr kumimoji="1" lang="ja-JP" altLang="ja-JP" sz="1050">
              <a:solidFill>
                <a:sysClr val="windowText" lastClr="000000"/>
              </a:solidFill>
              <a:effectLst/>
              <a:latin typeface="+mn-lt"/>
              <a:ea typeface="+mn-ea"/>
              <a:cs typeface="+mn-cs"/>
            </a:rPr>
            <a:t>）での提出へ、</a:t>
          </a:r>
          <a:endParaRPr lang="ja-JP" altLang="ja-JP" sz="1050">
            <a:solidFill>
              <a:sysClr val="windowText" lastClr="000000"/>
            </a:solidFill>
            <a:effectLst/>
          </a:endParaRPr>
        </a:p>
        <a:p>
          <a:pPr algn="l" eaLnBrk="1" fontAlgn="auto" latinLnBrk="0" hangingPunct="1"/>
          <a:r>
            <a:rPr kumimoji="1" lang="en-US" altLang="ja-JP" sz="1050">
              <a:solidFill>
                <a:sysClr val="windowText" lastClr="000000"/>
              </a:solidFill>
              <a:effectLst/>
              <a:latin typeface="+mn-lt"/>
              <a:ea typeface="+mn-ea"/>
              <a:cs typeface="+mn-cs"/>
            </a:rPr>
            <a:t>1</a:t>
          </a:r>
          <a:r>
            <a:rPr kumimoji="1" lang="ja-JP" altLang="ja-JP" sz="1050">
              <a:solidFill>
                <a:sysClr val="windowText" lastClr="000000"/>
              </a:solidFill>
              <a:effectLst/>
              <a:latin typeface="+mn-lt"/>
              <a:ea typeface="+mn-ea"/>
              <a:cs typeface="+mn-cs"/>
            </a:rPr>
            <a:t>月頃より順次移行予定です。今後とも、円滑で丁寧な対応を心がけてまいりますので、何卒ご理解とご協力を賜りますよう、よろしくお願い申し上げます。</a:t>
          </a:r>
          <a:endParaRPr lang="ja-JP" altLang="ja-JP" sz="1050">
            <a:solidFill>
              <a:sysClr val="windowText" lastClr="000000"/>
            </a:solidFill>
            <a:effectLst/>
          </a:endParaRPr>
        </a:p>
        <a:p>
          <a:pPr algn="ctr"/>
          <a:r>
            <a:rPr kumimoji="1" lang="ja-JP" altLang="ja-JP" sz="1050">
              <a:solidFill>
                <a:sysClr val="windowText" lastClr="000000"/>
              </a:solidFill>
              <a:effectLst/>
              <a:latin typeface="+mn-lt"/>
              <a:ea typeface="+mn-ea"/>
              <a:cs typeface="+mn-cs"/>
            </a:rPr>
            <a:t> </a:t>
          </a:r>
          <a:endParaRPr lang="ja-JP" altLang="ja-JP" sz="1050">
            <a:solidFill>
              <a:sysClr val="windowText" lastClr="000000"/>
            </a:solidFill>
            <a:effectLst/>
          </a:endParaRPr>
        </a:p>
        <a:p>
          <a:pPr algn="ctr" eaLnBrk="1" fontAlgn="auto" latinLnBrk="0" hangingPunct="1"/>
          <a:r>
            <a:rPr kumimoji="1" lang="ja-JP" altLang="ja-JP" sz="1600">
              <a:solidFill>
                <a:sysClr val="windowText" lastClr="000000"/>
              </a:solidFill>
              <a:effectLst/>
              <a:latin typeface="+mn-lt"/>
              <a:ea typeface="+mn-ea"/>
              <a:cs typeface="+mn-cs"/>
            </a:rPr>
            <a:t>★ご注意★</a:t>
          </a:r>
          <a:endParaRPr lang="ja-JP" altLang="ja-JP" sz="1600">
            <a:solidFill>
              <a:sysClr val="windowText" lastClr="000000"/>
            </a:solidFill>
            <a:effectLst/>
          </a:endParaRPr>
        </a:p>
        <a:p>
          <a:pPr algn="l"/>
          <a:endParaRPr kumimoji="1" lang="en-US" altLang="ja-JP" sz="1050" u="sng">
            <a:solidFill>
              <a:sysClr val="windowText" lastClr="000000"/>
            </a:solidFill>
            <a:effectLst/>
            <a:latin typeface="+mn-lt"/>
            <a:ea typeface="+mn-ea"/>
            <a:cs typeface="+mn-cs"/>
          </a:endParaRPr>
        </a:p>
        <a:p>
          <a:r>
            <a:rPr kumimoji="1" lang="ja-JP" altLang="ja-JP" sz="1100" b="1" u="sng">
              <a:solidFill>
                <a:srgbClr val="FF0000"/>
              </a:solidFill>
              <a:effectLst/>
              <a:latin typeface="+mn-lt"/>
              <a:ea typeface="+mn-ea"/>
              <a:cs typeface="+mn-cs"/>
            </a:rPr>
            <a:t>・以下の場合、添付書類も提出してください。</a:t>
          </a:r>
          <a:endParaRPr kumimoji="1" lang="en-US" altLang="ja-JP" sz="1100" b="1" u="sng">
            <a:solidFill>
              <a:srgbClr val="FF0000"/>
            </a:solidFill>
            <a:effectLst/>
            <a:latin typeface="+mn-lt"/>
            <a:ea typeface="+mn-ea"/>
            <a:cs typeface="+mn-cs"/>
          </a:endParaRPr>
        </a:p>
        <a:p>
          <a:r>
            <a:rPr kumimoji="1" lang="ja-JP" altLang="en-US" sz="1100" b="1" u="none">
              <a:solidFill>
                <a:srgbClr val="FF0000"/>
              </a:solidFill>
              <a:effectLst/>
              <a:latin typeface="+mn-lt"/>
              <a:ea typeface="+mn-ea"/>
              <a:cs typeface="+mn-cs"/>
            </a:rPr>
            <a:t>　　①　</a:t>
          </a:r>
          <a:r>
            <a:rPr kumimoji="1" lang="ja-JP" altLang="ja-JP" sz="1100" b="1">
              <a:solidFill>
                <a:srgbClr val="FF0000"/>
              </a:solidFill>
              <a:effectLst/>
              <a:latin typeface="+mn-lt"/>
              <a:ea typeface="+mn-ea"/>
              <a:cs typeface="+mn-cs"/>
            </a:rPr>
            <a:t>外国人労働者の場合　→　在留カード</a:t>
          </a:r>
          <a:endParaRPr lang="ja-JP" altLang="ja-JP" sz="1050" b="1" u="none">
            <a:solidFill>
              <a:srgbClr val="FF0000"/>
            </a:solidFill>
            <a:effectLst/>
          </a:endParaRPr>
        </a:p>
        <a:p>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②</a:t>
          </a:r>
          <a:r>
            <a:rPr kumimoji="1" lang="ja-JP" altLang="ja-JP" sz="1100" b="1">
              <a:solidFill>
                <a:srgbClr val="FF0000"/>
              </a:solidFill>
              <a:effectLst/>
              <a:latin typeface="+mn-lt"/>
              <a:ea typeface="+mn-ea"/>
              <a:cs typeface="+mn-cs"/>
            </a:rPr>
            <a:t>　解雇、重責解雇</a:t>
          </a:r>
          <a:r>
            <a:rPr kumimoji="1" lang="ja-JP" altLang="en-US" sz="1100" b="1">
              <a:solidFill>
                <a:srgbClr val="FF0000"/>
              </a:solidFill>
              <a:effectLst/>
              <a:latin typeface="+mn-lt"/>
              <a:ea typeface="+mn-ea"/>
              <a:cs typeface="+mn-cs"/>
            </a:rPr>
            <a:t>の場合</a:t>
          </a:r>
          <a:r>
            <a:rPr kumimoji="1" lang="ja-JP" altLang="ja-JP" sz="1100" b="1">
              <a:solidFill>
                <a:srgbClr val="FF0000"/>
              </a:solidFill>
              <a:effectLst/>
              <a:latin typeface="+mn-lt"/>
              <a:ea typeface="+mn-ea"/>
              <a:cs typeface="+mn-cs"/>
            </a:rPr>
            <a:t>　</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a:t>
          </a:r>
          <a:r>
            <a:rPr kumimoji="1" lang="ja-JP" altLang="ja-JP" sz="1100" b="1">
              <a:solidFill>
                <a:srgbClr val="FF0000"/>
              </a:solidFill>
              <a:effectLst/>
              <a:latin typeface="+mn-lt"/>
              <a:ea typeface="+mn-ea"/>
              <a:cs typeface="+mn-cs"/>
            </a:rPr>
            <a:t>→　解雇通知書、就業規則の該当箇所</a:t>
          </a:r>
          <a:endParaRPr lang="ja-JP" altLang="ja-JP" b="1">
            <a:solidFill>
              <a:srgbClr val="FF0000"/>
            </a:solidFill>
            <a:effectLst/>
          </a:endParaRPr>
        </a:p>
        <a:p>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③</a:t>
          </a:r>
          <a:r>
            <a:rPr kumimoji="1" lang="ja-JP" altLang="ja-JP" sz="1100" b="1">
              <a:solidFill>
                <a:srgbClr val="FF0000"/>
              </a:solidFill>
              <a:effectLst/>
              <a:latin typeface="+mn-lt"/>
              <a:ea typeface="+mn-ea"/>
              <a:cs typeface="+mn-cs"/>
            </a:rPr>
            <a:t>　契約期間満了</a:t>
          </a:r>
          <a:r>
            <a:rPr kumimoji="1" lang="ja-JP" altLang="en-US" sz="1100" b="1">
              <a:solidFill>
                <a:srgbClr val="FF0000"/>
              </a:solidFill>
              <a:effectLst/>
              <a:latin typeface="+mn-lt"/>
              <a:ea typeface="+mn-ea"/>
              <a:cs typeface="+mn-cs"/>
            </a:rPr>
            <a:t>の場合</a:t>
          </a:r>
          <a:r>
            <a:rPr kumimoji="1" lang="ja-JP" altLang="ja-JP" sz="1100" b="1">
              <a:solidFill>
                <a:srgbClr val="FF0000"/>
              </a:solidFill>
              <a:effectLst/>
              <a:latin typeface="+mn-lt"/>
              <a:ea typeface="+mn-ea"/>
              <a:cs typeface="+mn-cs"/>
            </a:rPr>
            <a:t>　</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a:t>
          </a:r>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契約期間すべての</a:t>
          </a:r>
          <a:r>
            <a:rPr kumimoji="1" lang="ja-JP" altLang="ja-JP" sz="1100" b="1">
              <a:solidFill>
                <a:srgbClr val="FF0000"/>
              </a:solidFill>
              <a:effectLst/>
              <a:latin typeface="+mn-lt"/>
              <a:ea typeface="+mn-ea"/>
              <a:cs typeface="+mn-cs"/>
            </a:rPr>
            <a:t>契約書</a:t>
          </a:r>
          <a:r>
            <a:rPr kumimoji="1" lang="en-US" altLang="ja-JP" sz="1100" b="1">
              <a:solidFill>
                <a:srgbClr val="FF0000"/>
              </a:solidFill>
              <a:effectLst/>
              <a:latin typeface="+mn-lt"/>
              <a:ea typeface="+mn-ea"/>
              <a:cs typeface="+mn-cs"/>
            </a:rPr>
            <a:t>or</a:t>
          </a:r>
          <a:r>
            <a:rPr kumimoji="1" lang="ja-JP" altLang="ja-JP" sz="1100" b="1">
              <a:solidFill>
                <a:srgbClr val="FF0000"/>
              </a:solidFill>
              <a:effectLst/>
              <a:latin typeface="+mn-lt"/>
              <a:ea typeface="+mn-ea"/>
              <a:cs typeface="+mn-cs"/>
            </a:rPr>
            <a:t>雇入通知書</a:t>
          </a:r>
          <a:endParaRPr lang="ja-JP" altLang="ja-JP" sz="1050" b="1">
            <a:solidFill>
              <a:srgbClr val="FF0000"/>
            </a:solidFill>
            <a:effectLst/>
          </a:endParaRPr>
        </a:p>
        <a:p>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④</a:t>
          </a:r>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定年の場合</a:t>
          </a:r>
          <a:r>
            <a:rPr kumimoji="1" lang="ja-JP" altLang="ja-JP" sz="1100" b="1">
              <a:solidFill>
                <a:srgbClr val="FF0000"/>
              </a:solidFill>
              <a:effectLst/>
              <a:latin typeface="+mn-lt"/>
              <a:ea typeface="+mn-ea"/>
              <a:cs typeface="+mn-cs"/>
            </a:rPr>
            <a:t>　→　就業規則の該当箇所</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⑤　定年後再雇用における期限到来</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　就業規則（</a:t>
          </a:r>
          <a:r>
            <a:rPr lang="ja-JP" altLang="en-US" sz="1100" b="1" i="0">
              <a:solidFill>
                <a:srgbClr val="FF0000"/>
              </a:solidFill>
              <a:effectLst/>
              <a:latin typeface="+mn-lt"/>
              <a:ea typeface="+mn-ea"/>
              <a:cs typeface="+mn-cs"/>
            </a:rPr>
            <a:t>定年と定年後の再雇用についての記載部分）、</a:t>
          </a:r>
          <a:endParaRPr lang="en-US" altLang="ja-JP" sz="1100" b="1" i="0">
            <a:solidFill>
              <a:srgbClr val="FF0000"/>
            </a:solidFill>
            <a:effectLst/>
            <a:latin typeface="+mn-lt"/>
            <a:ea typeface="+mn-ea"/>
            <a:cs typeface="+mn-cs"/>
          </a:endParaRPr>
        </a:p>
        <a:p>
          <a:r>
            <a:rPr kumimoji="1" lang="ja-JP" altLang="en-US" sz="1100" b="1" i="0">
              <a:solidFill>
                <a:srgbClr val="FF0000"/>
              </a:solidFill>
              <a:effectLst/>
              <a:latin typeface="+mn-lt"/>
              <a:ea typeface="+mn-ea"/>
              <a:cs typeface="+mn-cs"/>
            </a:rPr>
            <a:t>　　　　　　契約書</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⑥　休業手当の支給がある場合　</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　該当期間のタイムカード</a:t>
          </a:r>
          <a:r>
            <a:rPr kumimoji="1" lang="en-US"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出勤簿</a:t>
          </a:r>
          <a:r>
            <a:rPr kumimoji="1" lang="en-US"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、賃金台帳</a:t>
          </a:r>
          <a:endParaRPr lang="ja-JP" altLang="ja-JP" sz="1050" b="1">
            <a:solidFill>
              <a:srgbClr val="FF0000"/>
            </a:solidFill>
            <a:effectLst/>
          </a:endParaRPr>
        </a:p>
        <a:p>
          <a:pPr algn="l"/>
          <a:endParaRPr kumimoji="1" lang="en-US" altLang="ja-JP" sz="1050">
            <a:solidFill>
              <a:sysClr val="windowText" lastClr="000000"/>
            </a:solidFill>
            <a:effectLst/>
            <a:latin typeface="+mn-lt"/>
            <a:ea typeface="+mn-ea"/>
            <a:cs typeface="+mn-cs"/>
          </a:endParaRPr>
        </a:p>
        <a:p>
          <a:pPr algn="l"/>
          <a:endParaRPr kumimoji="1" lang="en-US" altLang="ja-JP" sz="1050">
            <a:solidFill>
              <a:sysClr val="windowText" lastClr="000000"/>
            </a:solidFill>
            <a:effectLst/>
            <a:latin typeface="+mn-lt"/>
            <a:ea typeface="+mn-ea"/>
            <a:cs typeface="+mn-cs"/>
          </a:endParaRPr>
        </a:p>
        <a:p>
          <a:pPr algn="l"/>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当事務組合が</a:t>
          </a:r>
          <a:r>
            <a:rPr kumimoji="1" lang="ja-JP" altLang="ja-JP" sz="1050" u="none">
              <a:solidFill>
                <a:sysClr val="windowText" lastClr="000000"/>
              </a:solidFill>
              <a:effectLst/>
              <a:latin typeface="+mn-lt"/>
              <a:ea typeface="+mn-ea"/>
              <a:cs typeface="+mn-cs"/>
            </a:rPr>
            <a:t>本</a:t>
          </a:r>
          <a:r>
            <a:rPr kumimoji="1" lang="ja-JP" altLang="en-US" sz="1050" u="none">
              <a:solidFill>
                <a:sysClr val="windowText" lastClr="000000"/>
              </a:solidFill>
              <a:effectLst/>
              <a:latin typeface="+mn-lt"/>
              <a:ea typeface="+mn-ea"/>
              <a:cs typeface="+mn-cs"/>
            </a:rPr>
            <a:t>連絡票</a:t>
          </a:r>
          <a:r>
            <a:rPr kumimoji="1" lang="ja-JP" altLang="ja-JP" sz="1050" u="none">
              <a:solidFill>
                <a:sysClr val="windowText" lastClr="000000"/>
              </a:solidFill>
              <a:effectLst/>
              <a:latin typeface="+mn-lt"/>
              <a:ea typeface="+mn-ea"/>
              <a:cs typeface="+mn-cs"/>
            </a:rPr>
            <a:t>で</a:t>
          </a:r>
          <a:r>
            <a:rPr kumimoji="1" lang="ja-JP" altLang="ja-JP" sz="1050">
              <a:solidFill>
                <a:sysClr val="windowText" lastClr="000000"/>
              </a:solidFill>
              <a:effectLst/>
              <a:latin typeface="+mn-lt"/>
              <a:ea typeface="+mn-ea"/>
              <a:cs typeface="+mn-cs"/>
            </a:rPr>
            <a:t>取得したマイナンバー</a:t>
          </a:r>
          <a:r>
            <a:rPr kumimoji="1" lang="ja-JP" altLang="ja-JP" sz="1100">
              <a:solidFill>
                <a:sysClr val="windowText" lastClr="000000"/>
              </a:solidFill>
              <a:effectLst/>
              <a:latin typeface="+mn-lt"/>
              <a:ea typeface="+mn-ea"/>
              <a:cs typeface="+mn-cs"/>
            </a:rPr>
            <a:t>（個人番号）</a:t>
          </a:r>
          <a:r>
            <a:rPr kumimoji="1" lang="ja-JP" altLang="ja-JP" sz="1050">
              <a:solidFill>
                <a:sysClr val="windowText" lastClr="000000"/>
              </a:solidFill>
              <a:effectLst/>
              <a:latin typeface="+mn-lt"/>
              <a:ea typeface="+mn-ea"/>
              <a:cs typeface="+mn-cs"/>
            </a:rPr>
            <a:t>は雇用保険の取得・喪失手続きに係る事務でのみ使用するものとします。</a:t>
          </a:r>
          <a:endParaRPr kumimoji="1" lang="en-US" altLang="ja-JP" sz="1050">
            <a:solidFill>
              <a:sysClr val="windowText" lastClr="000000"/>
            </a:solidFill>
            <a:effectLst/>
            <a:latin typeface="+mn-lt"/>
            <a:ea typeface="+mn-ea"/>
            <a:cs typeface="+mn-cs"/>
          </a:endParaRPr>
        </a:p>
        <a:p>
          <a:pPr algn="l"/>
          <a:endParaRPr lang="ja-JP" altLang="ja-JP" sz="1050">
            <a:solidFill>
              <a:sysClr val="windowText" lastClr="000000"/>
            </a:solidFill>
            <a:effectLst/>
          </a:endParaRPr>
        </a:p>
        <a:p>
          <a:pPr algn="l"/>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個人番号記載に伴う本人確認</a:t>
          </a:r>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本人情報と個人番号の照合</a:t>
          </a:r>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は事業所にて行っていただきます。</a:t>
          </a:r>
          <a:endParaRPr kumimoji="1" lang="en-US" altLang="ja-JP" sz="1050">
            <a:solidFill>
              <a:sysClr val="windowText" lastClr="000000"/>
            </a:solidFill>
            <a:effectLst/>
            <a:latin typeface="+mn-lt"/>
            <a:ea typeface="+mn-ea"/>
            <a:cs typeface="+mn-cs"/>
          </a:endParaRPr>
        </a:p>
        <a:p>
          <a:pPr algn="l"/>
          <a:endParaRPr lang="ja-JP" altLang="ja-JP" sz="1050">
            <a:solidFill>
              <a:sysClr val="windowText" lastClr="000000"/>
            </a:solidFill>
            <a:effectLst/>
          </a:endParaRPr>
        </a:p>
        <a:p>
          <a:pPr algn="l"/>
          <a:r>
            <a:rPr kumimoji="1" lang="ja-JP" altLang="ja-JP" sz="1050">
              <a:solidFill>
                <a:sysClr val="windowText" lastClr="000000"/>
              </a:solidFill>
              <a:effectLst/>
              <a:latin typeface="+mn-lt"/>
              <a:ea typeface="+mn-ea"/>
              <a:cs typeface="+mn-cs"/>
            </a:rPr>
            <a:t>・ご入力いただいた情報は、労働保険事務組合浜松商工会議所の個人情報保護方針に基づき使用させていただきます。</a:t>
          </a:r>
          <a:endParaRPr kumimoji="1" lang="en-US" altLang="ja-JP" sz="1050">
            <a:solidFill>
              <a:sysClr val="windowText" lastClr="000000"/>
            </a:solidFill>
            <a:effectLst/>
            <a:latin typeface="+mn-lt"/>
            <a:ea typeface="+mn-ea"/>
            <a:cs typeface="+mn-cs"/>
          </a:endParaRPr>
        </a:p>
        <a:p>
          <a:pPr algn="l"/>
          <a:endParaRPr lang="ja-JP" altLang="ja-JP" sz="1050">
            <a:solidFill>
              <a:schemeClr val="bg1">
                <a:lumMod val="75000"/>
              </a:schemeClr>
            </a:solidFill>
            <a:effectLst/>
          </a:endParaRPr>
        </a:p>
        <a:p>
          <a:pPr algn="l"/>
          <a:endParaRPr kumimoji="1" lang="ja-JP" altLang="en-US" sz="1100"/>
        </a:p>
      </xdr:txBody>
    </xdr:sp>
    <xdr:clientData/>
  </xdr:twoCellAnchor>
  <xdr:twoCellAnchor>
    <xdr:from>
      <xdr:col>2</xdr:col>
      <xdr:colOff>22860</xdr:colOff>
      <xdr:row>12</xdr:row>
      <xdr:rowOff>0</xdr:rowOff>
    </xdr:from>
    <xdr:to>
      <xdr:col>3</xdr:col>
      <xdr:colOff>259080</xdr:colOff>
      <xdr:row>16</xdr:row>
      <xdr:rowOff>0</xdr:rowOff>
    </xdr:to>
    <xdr:sp macro="" textlink="">
      <xdr:nvSpPr>
        <xdr:cNvPr id="5" name="四角形: 角を丸くする 4">
          <a:extLst>
            <a:ext uri="{FF2B5EF4-FFF2-40B4-BE49-F238E27FC236}">
              <a16:creationId xmlns:a16="http://schemas.microsoft.com/office/drawing/2014/main" id="{070D0698-78D2-4080-993F-55EA9B5FCC3C}"/>
            </a:ext>
          </a:extLst>
        </xdr:cNvPr>
        <xdr:cNvSpPr/>
      </xdr:nvSpPr>
      <xdr:spPr>
        <a:xfrm>
          <a:off x="571500" y="2316480"/>
          <a:ext cx="510540" cy="762000"/>
        </a:xfrm>
        <a:prstGeom prst="roundRect">
          <a:avLst/>
        </a:prstGeom>
        <a:noFill/>
        <a:ln w="38100">
          <a:solidFill>
            <a:srgbClr val="92D05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17974</xdr:colOff>
      <xdr:row>10</xdr:row>
      <xdr:rowOff>102676</xdr:rowOff>
    </xdr:from>
    <xdr:to>
      <xdr:col>54</xdr:col>
      <xdr:colOff>120650</xdr:colOff>
      <xdr:row>28</xdr:row>
      <xdr:rowOff>97790</xdr:rowOff>
    </xdr:to>
    <xdr:sp macro="" textlink="">
      <xdr:nvSpPr>
        <xdr:cNvPr id="7" name="吹き出し: 角を丸めた四角形 6">
          <a:extLst>
            <a:ext uri="{FF2B5EF4-FFF2-40B4-BE49-F238E27FC236}">
              <a16:creationId xmlns:a16="http://schemas.microsoft.com/office/drawing/2014/main" id="{9D3C43A9-7CE7-40DE-9D45-B4F925B0ACCB}"/>
            </a:ext>
          </a:extLst>
        </xdr:cNvPr>
        <xdr:cNvSpPr/>
      </xdr:nvSpPr>
      <xdr:spPr>
        <a:xfrm>
          <a:off x="6675949" y="1950526"/>
          <a:ext cx="3055426" cy="3500314"/>
        </a:xfrm>
        <a:prstGeom prst="wedgeRoundRectCallout">
          <a:avLst>
            <a:gd name="adj1" fmla="val -61336"/>
            <a:gd name="adj2" fmla="val -45478"/>
            <a:gd name="adj3" fmla="val 16667"/>
          </a:avLst>
        </a:prstGeom>
        <a:solidFill>
          <a:schemeClr val="bg1"/>
        </a:solidFill>
        <a:ln w="38100">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退社以外の理由で喪失する場合、</a:t>
          </a:r>
          <a:endParaRPr kumimoji="1" lang="en-US" altLang="ja-JP" sz="1100">
            <a:solidFill>
              <a:sysClr val="windowText" lastClr="000000"/>
            </a:solidFill>
          </a:endParaRPr>
        </a:p>
        <a:p>
          <a:pPr algn="l"/>
          <a:r>
            <a:rPr kumimoji="1" lang="ja-JP" altLang="en-US" sz="1100">
              <a:solidFill>
                <a:sysClr val="windowText" lastClr="000000"/>
              </a:solidFill>
            </a:rPr>
            <a:t>（　）内に理由を入力してください。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例</a:t>
          </a:r>
          <a:r>
            <a:rPr kumimoji="1" lang="ja-JP" altLang="en-US" sz="1100" baseline="0">
              <a:solidFill>
                <a:sysClr val="windowText" lastClr="000000"/>
              </a:solidFill>
            </a:rPr>
            <a:t>：</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その他（週所定労働時間が</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20</a:t>
          </a:r>
          <a:r>
            <a:rPr kumimoji="1" lang="ja-JP" altLang="en-US" sz="1100">
              <a:solidFill>
                <a:sysClr val="windowText" lastClr="000000"/>
              </a:solidFill>
              <a:effectLst/>
              <a:latin typeface="+mn-lt"/>
              <a:ea typeface="+mn-ea"/>
              <a:cs typeface="+mn-cs"/>
            </a:rPr>
            <a:t>時間未満になったため</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本人都合</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　　☑</a:t>
          </a:r>
          <a:r>
            <a:rPr kumimoji="1" lang="ja-JP" altLang="ja-JP" sz="1100">
              <a:solidFill>
                <a:sysClr val="windowText" lastClr="000000"/>
              </a:solidFill>
              <a:effectLst/>
              <a:latin typeface="+mn-lt"/>
              <a:ea typeface="+mn-ea"/>
              <a:cs typeface="+mn-cs"/>
            </a:rPr>
            <a:t>その他（役員就任、就任日</a:t>
          </a:r>
          <a:r>
            <a:rPr kumimoji="1" lang="en-US" altLang="ja-JP" sz="1100">
              <a:solidFill>
                <a:sysClr val="windowText" lastClr="000000"/>
              </a:solidFill>
              <a:effectLst/>
              <a:latin typeface="+mn-lt"/>
              <a:ea typeface="+mn-ea"/>
              <a:cs typeface="+mn-cs"/>
            </a:rPr>
            <a:t>9/1</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・役員就任の場合の喪失日</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　→　就任日の前日</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・死亡の場合の喪失日</a:t>
          </a:r>
          <a:endParaRPr kumimoji="1" lang="en-US" altLang="ja-JP" sz="1100">
            <a:solidFill>
              <a:sysClr val="windowText" lastClr="000000"/>
            </a:solidFill>
          </a:endParaRPr>
        </a:p>
        <a:p>
          <a:pPr algn="l"/>
          <a:r>
            <a:rPr kumimoji="1" lang="ja-JP" altLang="en-US" sz="1100">
              <a:solidFill>
                <a:sysClr val="windowText" lastClr="000000"/>
              </a:solidFill>
            </a:rPr>
            <a:t>　→　死亡日</a:t>
          </a:r>
          <a:endParaRPr kumimoji="1" lang="en-US" altLang="ja-JP" sz="1100">
            <a:solidFill>
              <a:sysClr val="windowText" lastClr="000000"/>
            </a:solidFill>
          </a:endParaRPr>
        </a:p>
      </xdr:txBody>
    </xdr:sp>
    <xdr:clientData/>
  </xdr:twoCellAnchor>
  <xdr:twoCellAnchor>
    <xdr:from>
      <xdr:col>5</xdr:col>
      <xdr:colOff>95581</xdr:colOff>
      <xdr:row>12</xdr:row>
      <xdr:rowOff>179071</xdr:rowOff>
    </xdr:from>
    <xdr:to>
      <xdr:col>14</xdr:col>
      <xdr:colOff>209549</xdr:colOff>
      <xdr:row>16</xdr:row>
      <xdr:rowOff>84732</xdr:rowOff>
    </xdr:to>
    <xdr:sp macro="" textlink="">
      <xdr:nvSpPr>
        <xdr:cNvPr id="8" name="吹き出し: 角を丸めた四角形 7">
          <a:extLst>
            <a:ext uri="{FF2B5EF4-FFF2-40B4-BE49-F238E27FC236}">
              <a16:creationId xmlns:a16="http://schemas.microsoft.com/office/drawing/2014/main" id="{1DC2C097-F2DB-490A-9BBD-407037239F83}"/>
            </a:ext>
          </a:extLst>
        </xdr:cNvPr>
        <xdr:cNvSpPr/>
      </xdr:nvSpPr>
      <xdr:spPr>
        <a:xfrm>
          <a:off x="1476706" y="2503171"/>
          <a:ext cx="2257093" cy="667661"/>
        </a:xfrm>
        <a:prstGeom prst="wedgeRoundRectCallout">
          <a:avLst>
            <a:gd name="adj1" fmla="val -62962"/>
            <a:gd name="adj2" fmla="val -11077"/>
            <a:gd name="adj3" fmla="val 16667"/>
          </a:avLst>
        </a:prstGeom>
        <a:solidFill>
          <a:schemeClr val="bg1"/>
        </a:solidFill>
        <a:ln w="38100">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離職票の発行が必要な場合、</a:t>
          </a:r>
          <a:endParaRPr kumimoji="1" lang="en-US" altLang="ja-JP" sz="1100">
            <a:solidFill>
              <a:sysClr val="windowText" lastClr="000000"/>
            </a:solidFill>
          </a:endParaRPr>
        </a:p>
        <a:p>
          <a:pPr algn="l"/>
          <a:r>
            <a:rPr kumimoji="1" lang="ja-JP" altLang="en-US" sz="1100">
              <a:solidFill>
                <a:sysClr val="windowText" lastClr="000000"/>
              </a:solidFill>
            </a:rPr>
            <a:t>チェックを入れてください。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3</xdr:col>
      <xdr:colOff>266700</xdr:colOff>
      <xdr:row>18</xdr:row>
      <xdr:rowOff>0</xdr:rowOff>
    </xdr:from>
    <xdr:to>
      <xdr:col>25</xdr:col>
      <xdr:colOff>228600</xdr:colOff>
      <xdr:row>30</xdr:row>
      <xdr:rowOff>0</xdr:rowOff>
    </xdr:to>
    <xdr:sp macro="" textlink="">
      <xdr:nvSpPr>
        <xdr:cNvPr id="10" name="四角形: 角を丸くする 9">
          <a:extLst>
            <a:ext uri="{FF2B5EF4-FFF2-40B4-BE49-F238E27FC236}">
              <a16:creationId xmlns:a16="http://schemas.microsoft.com/office/drawing/2014/main" id="{E002295F-D998-4730-A195-128BADB21454}"/>
            </a:ext>
          </a:extLst>
        </xdr:cNvPr>
        <xdr:cNvSpPr/>
      </xdr:nvSpPr>
      <xdr:spPr>
        <a:xfrm>
          <a:off x="1089660" y="3459480"/>
          <a:ext cx="5234940" cy="2286000"/>
        </a:xfrm>
        <a:prstGeom prst="roundRect">
          <a:avLst>
            <a:gd name="adj" fmla="val 8791"/>
          </a:avLst>
        </a:prstGeom>
        <a:noFill/>
        <a:ln w="38100">
          <a:solidFill>
            <a:srgbClr val="92D05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47100</xdr:colOff>
      <xdr:row>31</xdr:row>
      <xdr:rowOff>31445</xdr:rowOff>
    </xdr:from>
    <xdr:to>
      <xdr:col>52</xdr:col>
      <xdr:colOff>111649</xdr:colOff>
      <xdr:row>34</xdr:row>
      <xdr:rowOff>169131</xdr:rowOff>
    </xdr:to>
    <xdr:sp macro="" textlink="">
      <xdr:nvSpPr>
        <xdr:cNvPr id="12" name="吹き出し: 角を丸めた四角形 11">
          <a:extLst>
            <a:ext uri="{FF2B5EF4-FFF2-40B4-BE49-F238E27FC236}">
              <a16:creationId xmlns:a16="http://schemas.microsoft.com/office/drawing/2014/main" id="{FF7BEF18-FF74-4F49-83E5-83E364D51118}"/>
            </a:ext>
          </a:extLst>
        </xdr:cNvPr>
        <xdr:cNvSpPr/>
      </xdr:nvSpPr>
      <xdr:spPr>
        <a:xfrm>
          <a:off x="6731165" y="5945228"/>
          <a:ext cx="2607310" cy="709186"/>
        </a:xfrm>
        <a:prstGeom prst="wedgeRoundRectCallout">
          <a:avLst>
            <a:gd name="adj1" fmla="val -63229"/>
            <a:gd name="adj2" fmla="val 77653"/>
            <a:gd name="adj3" fmla="val 16667"/>
          </a:avLst>
        </a:prstGeom>
        <a:solidFill>
          <a:schemeClr val="bg1"/>
        </a:solidFill>
        <a:ln w="38100">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外国籍の方は、在留カードを参考に入力してください。</a:t>
          </a:r>
        </a:p>
      </xdr:txBody>
    </xdr:sp>
    <xdr:clientData/>
  </xdr:twoCellAnchor>
  <xdr:twoCellAnchor>
    <xdr:from>
      <xdr:col>22</xdr:col>
      <xdr:colOff>0</xdr:colOff>
      <xdr:row>0</xdr:row>
      <xdr:rowOff>0</xdr:rowOff>
    </xdr:from>
    <xdr:to>
      <xdr:col>25</xdr:col>
      <xdr:colOff>238125</xdr:colOff>
      <xdr:row>2</xdr:row>
      <xdr:rowOff>161925</xdr:rowOff>
    </xdr:to>
    <xdr:sp macro="" textlink="">
      <xdr:nvSpPr>
        <xdr:cNvPr id="13" name="四角形: 角を丸くする 12">
          <a:extLst>
            <a:ext uri="{FF2B5EF4-FFF2-40B4-BE49-F238E27FC236}">
              <a16:creationId xmlns:a16="http://schemas.microsoft.com/office/drawing/2014/main" id="{D16B1A66-335B-4EC2-9892-53E319A24BDC}"/>
            </a:ext>
          </a:extLst>
        </xdr:cNvPr>
        <xdr:cNvSpPr/>
      </xdr:nvSpPr>
      <xdr:spPr>
        <a:xfrm>
          <a:off x="5638800" y="0"/>
          <a:ext cx="981075" cy="485775"/>
        </a:xfrm>
        <a:prstGeom prst="roundRect">
          <a:avLst/>
        </a:prstGeom>
        <a:noFill/>
        <a:ln w="38100">
          <a:solidFill>
            <a:srgbClr val="92D05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21590</xdr:colOff>
      <xdr:row>2</xdr:row>
      <xdr:rowOff>114300</xdr:rowOff>
    </xdr:from>
    <xdr:to>
      <xdr:col>49</xdr:col>
      <xdr:colOff>34925</xdr:colOff>
      <xdr:row>6</xdr:row>
      <xdr:rowOff>40005</xdr:rowOff>
    </xdr:to>
    <xdr:sp macro="" textlink="">
      <xdr:nvSpPr>
        <xdr:cNvPr id="14" name="吹き出し: 角を丸めた四角形 13">
          <a:extLst>
            <a:ext uri="{FF2B5EF4-FFF2-40B4-BE49-F238E27FC236}">
              <a16:creationId xmlns:a16="http://schemas.microsoft.com/office/drawing/2014/main" id="{60ADFEF0-DCB4-4A48-889C-85C2F1B434F2}"/>
            </a:ext>
          </a:extLst>
        </xdr:cNvPr>
        <xdr:cNvSpPr/>
      </xdr:nvSpPr>
      <xdr:spPr>
        <a:xfrm>
          <a:off x="6679565" y="447675"/>
          <a:ext cx="1965960" cy="659130"/>
        </a:xfrm>
        <a:prstGeom prst="wedgeRoundRectCallout">
          <a:avLst>
            <a:gd name="adj1" fmla="val -63606"/>
            <a:gd name="adj2" fmla="val -58777"/>
            <a:gd name="adj3" fmla="val 16667"/>
          </a:avLst>
        </a:prstGeom>
        <a:solidFill>
          <a:schemeClr val="bg1"/>
        </a:solidFill>
        <a:ln w="38100">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ご担当者様の氏名と</a:t>
          </a:r>
          <a:endParaRPr kumimoji="1" lang="en-US" altLang="ja-JP" sz="1100">
            <a:solidFill>
              <a:sysClr val="windowText" lastClr="000000"/>
            </a:solidFill>
          </a:endParaRPr>
        </a:p>
        <a:p>
          <a:pPr algn="l"/>
          <a:r>
            <a:rPr kumimoji="1" lang="ja-JP" altLang="en-US" sz="1100">
              <a:solidFill>
                <a:sysClr val="windowText" lastClr="000000"/>
              </a:solidFill>
            </a:rPr>
            <a:t>連絡先を入力してください。</a:t>
          </a:r>
          <a:endParaRPr kumimoji="1" lang="en-US" altLang="ja-JP" sz="1100">
            <a:solidFill>
              <a:sysClr val="windowText" lastClr="000000"/>
            </a:solidFill>
          </a:endParaRPr>
        </a:p>
      </xdr:txBody>
    </xdr:sp>
    <xdr:clientData/>
  </xdr:twoCellAnchor>
  <xdr:twoCellAnchor>
    <xdr:from>
      <xdr:col>0</xdr:col>
      <xdr:colOff>0</xdr:colOff>
      <xdr:row>8</xdr:row>
      <xdr:rowOff>0</xdr:rowOff>
    </xdr:from>
    <xdr:to>
      <xdr:col>26</xdr:col>
      <xdr:colOff>0</xdr:colOff>
      <xdr:row>10</xdr:row>
      <xdr:rowOff>11112</xdr:rowOff>
    </xdr:to>
    <xdr:sp macro="" textlink="">
      <xdr:nvSpPr>
        <xdr:cNvPr id="3" name="正方形/長方形 2">
          <a:extLst>
            <a:ext uri="{FF2B5EF4-FFF2-40B4-BE49-F238E27FC236}">
              <a16:creationId xmlns:a16="http://schemas.microsoft.com/office/drawing/2014/main" id="{5D88396B-5B7D-4462-A8B0-352B38557D66}"/>
            </a:ext>
          </a:extLst>
        </xdr:cNvPr>
        <xdr:cNvSpPr/>
      </xdr:nvSpPr>
      <xdr:spPr>
        <a:xfrm>
          <a:off x="0" y="1441174"/>
          <a:ext cx="6410739" cy="408677"/>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twoCellAnchor>
    <xdr:from>
      <xdr:col>18</xdr:col>
      <xdr:colOff>0</xdr:colOff>
      <xdr:row>6</xdr:row>
      <xdr:rowOff>0</xdr:rowOff>
    </xdr:from>
    <xdr:to>
      <xdr:col>26</xdr:col>
      <xdr:colOff>0</xdr:colOff>
      <xdr:row>8</xdr:row>
      <xdr:rowOff>12303</xdr:rowOff>
    </xdr:to>
    <xdr:sp macro="" textlink="">
      <xdr:nvSpPr>
        <xdr:cNvPr id="9" name="正方形/長方形 8">
          <a:extLst>
            <a:ext uri="{FF2B5EF4-FFF2-40B4-BE49-F238E27FC236}">
              <a16:creationId xmlns:a16="http://schemas.microsoft.com/office/drawing/2014/main" id="{EE39784B-DE20-4F96-BCB6-72DB3A4E4DC4}"/>
            </a:ext>
          </a:extLst>
        </xdr:cNvPr>
        <xdr:cNvSpPr/>
      </xdr:nvSpPr>
      <xdr:spPr>
        <a:xfrm>
          <a:off x="4476750" y="1066800"/>
          <a:ext cx="1905000" cy="393303"/>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100"/>
        </a:p>
      </xdr:txBody>
    </xdr:sp>
    <xdr:clientData/>
  </xdr:twoCellAnchor>
  <xdr:twoCellAnchor>
    <xdr:from>
      <xdr:col>9</xdr:col>
      <xdr:colOff>8285</xdr:colOff>
      <xdr:row>10</xdr:row>
      <xdr:rowOff>6631</xdr:rowOff>
    </xdr:from>
    <xdr:to>
      <xdr:col>16</xdr:col>
      <xdr:colOff>5954</xdr:colOff>
      <xdr:row>12</xdr:row>
      <xdr:rowOff>5952</xdr:rowOff>
    </xdr:to>
    <xdr:sp macro="" textlink="">
      <xdr:nvSpPr>
        <xdr:cNvPr id="18" name="正方形/長方形 17">
          <a:extLst>
            <a:ext uri="{FF2B5EF4-FFF2-40B4-BE49-F238E27FC236}">
              <a16:creationId xmlns:a16="http://schemas.microsoft.com/office/drawing/2014/main" id="{E1D46C54-AF76-4521-BAEA-33BD494CB46E}"/>
            </a:ext>
          </a:extLst>
        </xdr:cNvPr>
        <xdr:cNvSpPr/>
      </xdr:nvSpPr>
      <xdr:spPr>
        <a:xfrm>
          <a:off x="2330004" y="1864006"/>
          <a:ext cx="1664544" cy="451759"/>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clientData/>
  </xdr:twoCellAnchor>
  <xdr:twoCellAnchor>
    <xdr:from>
      <xdr:col>18</xdr:col>
      <xdr:colOff>31197</xdr:colOff>
      <xdr:row>10</xdr:row>
      <xdr:rowOff>9963</xdr:rowOff>
    </xdr:from>
    <xdr:to>
      <xdr:col>25</xdr:col>
      <xdr:colOff>229914</xdr:colOff>
      <xdr:row>11</xdr:row>
      <xdr:rowOff>170793</xdr:rowOff>
    </xdr:to>
    <xdr:sp macro="" textlink="">
      <xdr:nvSpPr>
        <xdr:cNvPr id="6" name="四角形: 角を丸くする 5">
          <a:extLst>
            <a:ext uri="{FF2B5EF4-FFF2-40B4-BE49-F238E27FC236}">
              <a16:creationId xmlns:a16="http://schemas.microsoft.com/office/drawing/2014/main" id="{2E7F71E5-BE87-4B86-A031-6DDCDEBAEBC7}"/>
            </a:ext>
          </a:extLst>
        </xdr:cNvPr>
        <xdr:cNvSpPr/>
      </xdr:nvSpPr>
      <xdr:spPr>
        <a:xfrm>
          <a:off x="4484956" y="1849273"/>
          <a:ext cx="1854096" cy="436727"/>
        </a:xfrm>
        <a:prstGeom prst="roundRect">
          <a:avLst/>
        </a:prstGeom>
        <a:noFill/>
        <a:ln w="38100">
          <a:solidFill>
            <a:srgbClr val="92D05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235322</xdr:colOff>
      <xdr:row>44</xdr:row>
      <xdr:rowOff>56030</xdr:rowOff>
    </xdr:from>
    <xdr:to>
      <xdr:col>10</xdr:col>
      <xdr:colOff>123825</xdr:colOff>
      <xdr:row>46</xdr:row>
      <xdr:rowOff>104028</xdr:rowOff>
    </xdr:to>
    <xdr:sp macro="" textlink="">
      <xdr:nvSpPr>
        <xdr:cNvPr id="19" name="四角形: 角を丸くする 18">
          <a:extLst>
            <a:ext uri="{FF2B5EF4-FFF2-40B4-BE49-F238E27FC236}">
              <a16:creationId xmlns:a16="http://schemas.microsoft.com/office/drawing/2014/main" id="{2256B5E7-49F5-43F3-AB95-0D9D0FAAAF8C}"/>
            </a:ext>
          </a:extLst>
        </xdr:cNvPr>
        <xdr:cNvSpPr/>
      </xdr:nvSpPr>
      <xdr:spPr>
        <a:xfrm>
          <a:off x="235322" y="8218955"/>
          <a:ext cx="2460253" cy="409948"/>
        </a:xfrm>
        <a:prstGeom prst="roundRect">
          <a:avLst/>
        </a:prstGeom>
        <a:noFill/>
        <a:ln w="38100">
          <a:solidFill>
            <a:srgbClr val="92D05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xdr:colOff>
      <xdr:row>0</xdr:row>
      <xdr:rowOff>85725</xdr:rowOff>
    </xdr:from>
    <xdr:to>
      <xdr:col>4</xdr:col>
      <xdr:colOff>28575</xdr:colOff>
      <xdr:row>3</xdr:row>
      <xdr:rowOff>85725</xdr:rowOff>
    </xdr:to>
    <xdr:sp macro="" textlink="">
      <xdr:nvSpPr>
        <xdr:cNvPr id="21" name="四角形: 角を丸くする 20">
          <a:extLst>
            <a:ext uri="{FF2B5EF4-FFF2-40B4-BE49-F238E27FC236}">
              <a16:creationId xmlns:a16="http://schemas.microsoft.com/office/drawing/2014/main" id="{CF348EB3-ABAB-4F1D-B506-810370688254}"/>
            </a:ext>
          </a:extLst>
        </xdr:cNvPr>
        <xdr:cNvSpPr/>
      </xdr:nvSpPr>
      <xdr:spPr>
        <a:xfrm>
          <a:off x="1" y="85725"/>
          <a:ext cx="1133474" cy="51435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rgbClr val="FF0000"/>
              </a:solidFill>
            </a:rPr>
            <a:t>事業所コード必須</a:t>
          </a:r>
          <a:br>
            <a:rPr kumimoji="1" lang="en-US" altLang="ja-JP" sz="800" b="1">
              <a:solidFill>
                <a:srgbClr val="FF0000"/>
              </a:solidFill>
            </a:rPr>
          </a:br>
          <a:r>
            <a:rPr kumimoji="1" lang="ja-JP" altLang="en-US" sz="800" b="1">
              <a:solidFill>
                <a:srgbClr val="FF0000"/>
              </a:solidFill>
            </a:rPr>
            <a:t>（数字</a:t>
          </a:r>
          <a:r>
            <a:rPr kumimoji="1" lang="en-US" altLang="ja-JP" sz="800" b="1">
              <a:solidFill>
                <a:srgbClr val="FF0000"/>
              </a:solidFill>
            </a:rPr>
            <a:t>6</a:t>
          </a:r>
          <a:r>
            <a:rPr kumimoji="1" lang="ja-JP" altLang="en-US" sz="800" b="1">
              <a:solidFill>
                <a:srgbClr val="FF0000"/>
              </a:solidFill>
            </a:rPr>
            <a:t>桁）</a:t>
          </a:r>
        </a:p>
      </xdr:txBody>
    </xdr:sp>
    <xdr:clientData/>
  </xdr:twoCellAnchor>
  <xdr:twoCellAnchor>
    <xdr:from>
      <xdr:col>0</xdr:col>
      <xdr:colOff>1</xdr:colOff>
      <xdr:row>3</xdr:row>
      <xdr:rowOff>5953</xdr:rowOff>
    </xdr:from>
    <xdr:to>
      <xdr:col>4</xdr:col>
      <xdr:colOff>5954</xdr:colOff>
      <xdr:row>6</xdr:row>
      <xdr:rowOff>6350</xdr:rowOff>
    </xdr:to>
    <xdr:sp macro="" textlink="">
      <xdr:nvSpPr>
        <xdr:cNvPr id="15" name="正方形/長方形 14">
          <a:extLst>
            <a:ext uri="{FF2B5EF4-FFF2-40B4-BE49-F238E27FC236}">
              <a16:creationId xmlns:a16="http://schemas.microsoft.com/office/drawing/2014/main" id="{F3EC2DCA-C983-4BB3-97CB-A4AA4353022F}"/>
            </a:ext>
          </a:extLst>
        </xdr:cNvPr>
        <xdr:cNvSpPr/>
      </xdr:nvSpPr>
      <xdr:spPr>
        <a:xfrm>
          <a:off x="1" y="517922"/>
          <a:ext cx="1101328" cy="559991"/>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twoCellAnchor>
    <xdr:from>
      <xdr:col>22</xdr:col>
      <xdr:colOff>0</xdr:colOff>
      <xdr:row>40</xdr:row>
      <xdr:rowOff>144517</xdr:rowOff>
    </xdr:from>
    <xdr:to>
      <xdr:col>26</xdr:col>
      <xdr:colOff>6569</xdr:colOff>
      <xdr:row>43</xdr:row>
      <xdr:rowOff>2737</xdr:rowOff>
    </xdr:to>
    <xdr:sp macro="" textlink="">
      <xdr:nvSpPr>
        <xdr:cNvPr id="2" name="正方形/長方形 1">
          <a:extLst>
            <a:ext uri="{FF2B5EF4-FFF2-40B4-BE49-F238E27FC236}">
              <a16:creationId xmlns:a16="http://schemas.microsoft.com/office/drawing/2014/main" id="{9F8E0FB0-2CCF-4F26-AB74-8BD420D2F4AD}"/>
            </a:ext>
          </a:extLst>
        </xdr:cNvPr>
        <xdr:cNvSpPr/>
      </xdr:nvSpPr>
      <xdr:spPr>
        <a:xfrm>
          <a:off x="5399690" y="7547741"/>
          <a:ext cx="952500" cy="442858"/>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twoCellAnchor>
    <xdr:from>
      <xdr:col>0</xdr:col>
      <xdr:colOff>0</xdr:colOff>
      <xdr:row>41</xdr:row>
      <xdr:rowOff>0</xdr:rowOff>
    </xdr:from>
    <xdr:to>
      <xdr:col>1</xdr:col>
      <xdr:colOff>275568</xdr:colOff>
      <xdr:row>42</xdr:row>
      <xdr:rowOff>252577</xdr:rowOff>
    </xdr:to>
    <xdr:sp macro="" textlink="">
      <xdr:nvSpPr>
        <xdr:cNvPr id="16" name="正方形/長方形 15">
          <a:extLst>
            <a:ext uri="{FF2B5EF4-FFF2-40B4-BE49-F238E27FC236}">
              <a16:creationId xmlns:a16="http://schemas.microsoft.com/office/drawing/2014/main" id="{BCE11A2E-7CD6-454F-BA36-9DDBF3C93AE3}"/>
            </a:ext>
          </a:extLst>
        </xdr:cNvPr>
        <xdr:cNvSpPr/>
      </xdr:nvSpPr>
      <xdr:spPr>
        <a:xfrm>
          <a:off x="0" y="7543800"/>
          <a:ext cx="551793" cy="433552"/>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twoCellAnchor>
    <xdr:from>
      <xdr:col>0</xdr:col>
      <xdr:colOff>22859</xdr:colOff>
      <xdr:row>35</xdr:row>
      <xdr:rowOff>19050</xdr:rowOff>
    </xdr:from>
    <xdr:to>
      <xdr:col>25</xdr:col>
      <xdr:colOff>238125</xdr:colOff>
      <xdr:row>41</xdr:row>
      <xdr:rowOff>331</xdr:rowOff>
    </xdr:to>
    <xdr:sp macro="" textlink="">
      <xdr:nvSpPr>
        <xdr:cNvPr id="11" name="四角形: 角を丸くする 10">
          <a:extLst>
            <a:ext uri="{FF2B5EF4-FFF2-40B4-BE49-F238E27FC236}">
              <a16:creationId xmlns:a16="http://schemas.microsoft.com/office/drawing/2014/main" id="{94B90987-572B-4ABB-ADEB-4B69F0874E1A}"/>
            </a:ext>
          </a:extLst>
        </xdr:cNvPr>
        <xdr:cNvSpPr/>
      </xdr:nvSpPr>
      <xdr:spPr>
        <a:xfrm>
          <a:off x="22859" y="6724650"/>
          <a:ext cx="6597016" cy="781381"/>
        </a:xfrm>
        <a:prstGeom prst="roundRect">
          <a:avLst/>
        </a:prstGeom>
        <a:noFill/>
        <a:ln w="38100">
          <a:solidFill>
            <a:srgbClr val="92D05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49696</xdr:colOff>
      <xdr:row>11</xdr:row>
      <xdr:rowOff>24848</xdr:rowOff>
    </xdr:from>
    <xdr:to>
      <xdr:col>19</xdr:col>
      <xdr:colOff>137092</xdr:colOff>
      <xdr:row>11</xdr:row>
      <xdr:rowOff>169394</xdr:rowOff>
    </xdr:to>
    <xdr:sp macro="" textlink="">
      <xdr:nvSpPr>
        <xdr:cNvPr id="23" name="正方形/長方形 22">
          <a:extLst>
            <a:ext uri="{FF2B5EF4-FFF2-40B4-BE49-F238E27FC236}">
              <a16:creationId xmlns:a16="http://schemas.microsoft.com/office/drawing/2014/main" id="{A0789F72-0AA1-4A25-9D0B-715B4A762606}"/>
            </a:ext>
          </a:extLst>
        </xdr:cNvPr>
        <xdr:cNvSpPr/>
      </xdr:nvSpPr>
      <xdr:spPr>
        <a:xfrm>
          <a:off x="4538870" y="2136913"/>
          <a:ext cx="327592" cy="144546"/>
        </a:xfrm>
        <a:prstGeom prst="rect">
          <a:avLst/>
        </a:prstGeom>
        <a:solidFill>
          <a:schemeClr val="bg1"/>
        </a:solidFill>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a:solidFill>
                <a:sysClr val="windowText" lastClr="000000"/>
              </a:solidFill>
              <a:effectLst/>
              <a:latin typeface="+mn-lt"/>
              <a:ea typeface="+mn-ea"/>
              <a:cs typeface="+mn-cs"/>
            </a:rPr>
            <a:t>*</a:t>
          </a:r>
          <a:r>
            <a:rPr kumimoji="1" lang="en-US" altLang="ja-JP" sz="900" b="1">
              <a:solidFill>
                <a:sysClr val="windowText" lastClr="000000"/>
              </a:solidFill>
              <a:effectLst/>
              <a:latin typeface="+mn-lt"/>
              <a:ea typeface="+mn-ea"/>
              <a:cs typeface="+mn-cs"/>
            </a:rPr>
            <a:t>1</a:t>
          </a:r>
          <a:endParaRPr lang="ja-JP" altLang="ja-JP" sz="900">
            <a:solidFill>
              <a:sysClr val="windowText" lastClr="000000"/>
            </a:solidFill>
            <a:effectLst/>
          </a:endParaRPr>
        </a:p>
      </xdr:txBody>
    </xdr:sp>
    <xdr:clientData/>
  </xdr:twoCellAnchor>
  <xdr:twoCellAnchor>
    <xdr:from>
      <xdr:col>12</xdr:col>
      <xdr:colOff>49441</xdr:colOff>
      <xdr:row>43</xdr:row>
      <xdr:rowOff>27107</xdr:rowOff>
    </xdr:from>
    <xdr:to>
      <xdr:col>22</xdr:col>
      <xdr:colOff>4083</xdr:colOff>
      <xdr:row>46</xdr:row>
      <xdr:rowOff>120471</xdr:rowOff>
    </xdr:to>
    <xdr:sp macro="" textlink="">
      <xdr:nvSpPr>
        <xdr:cNvPr id="20" name="吹き出し: 角を丸めた四角形 19">
          <a:extLst>
            <a:ext uri="{FF2B5EF4-FFF2-40B4-BE49-F238E27FC236}">
              <a16:creationId xmlns:a16="http://schemas.microsoft.com/office/drawing/2014/main" id="{129FA948-13A8-4E61-973A-037F46B3BFDE}"/>
            </a:ext>
          </a:extLst>
        </xdr:cNvPr>
        <xdr:cNvSpPr/>
      </xdr:nvSpPr>
      <xdr:spPr>
        <a:xfrm>
          <a:off x="3097441" y="7986694"/>
          <a:ext cx="2356599" cy="640016"/>
        </a:xfrm>
        <a:prstGeom prst="wedgeRoundRectCallout">
          <a:avLst>
            <a:gd name="adj1" fmla="val -62174"/>
            <a:gd name="adj2" fmla="val 19358"/>
            <a:gd name="adj3" fmla="val 16667"/>
          </a:avLst>
        </a:prstGeom>
        <a:solidFill>
          <a:schemeClr val="bg1"/>
        </a:solidFill>
        <a:ln w="38100">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退職日時点での所定労働時間を入力してください。</a:t>
          </a:r>
        </a:p>
      </xdr:txBody>
    </xdr:sp>
    <xdr:clientData/>
  </xdr:twoCellAnchor>
  <xdr:twoCellAnchor>
    <xdr:from>
      <xdr:col>26</xdr:col>
      <xdr:colOff>114930</xdr:colOff>
      <xdr:row>40</xdr:row>
      <xdr:rowOff>83478</xdr:rowOff>
    </xdr:from>
    <xdr:to>
      <xdr:col>63</xdr:col>
      <xdr:colOff>27371</xdr:colOff>
      <xdr:row>47</xdr:row>
      <xdr:rowOff>122465</xdr:rowOff>
    </xdr:to>
    <xdr:sp macro="" textlink="">
      <xdr:nvSpPr>
        <xdr:cNvPr id="17" name="吹き出し: 角を丸めた四角形 16">
          <a:extLst>
            <a:ext uri="{FF2B5EF4-FFF2-40B4-BE49-F238E27FC236}">
              <a16:creationId xmlns:a16="http://schemas.microsoft.com/office/drawing/2014/main" id="{9DD67622-95BF-4418-A97D-EB6F761ED122}"/>
            </a:ext>
          </a:extLst>
        </xdr:cNvPr>
        <xdr:cNvSpPr/>
      </xdr:nvSpPr>
      <xdr:spPr>
        <a:xfrm>
          <a:off x="6525669" y="7463282"/>
          <a:ext cx="4915137" cy="1347640"/>
        </a:xfrm>
        <a:prstGeom prst="wedgeRoundRectCallout">
          <a:avLst>
            <a:gd name="adj1" fmla="val -108954"/>
            <a:gd name="adj2" fmla="val -22865"/>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2400" b="1">
              <a:solidFill>
                <a:srgbClr val="FF0000"/>
              </a:solidFill>
              <a:effectLst/>
              <a:latin typeface="+mn-lt"/>
              <a:ea typeface="+mn-ea"/>
              <a:cs typeface="+mn-cs"/>
            </a:rPr>
            <a:t>平成</a:t>
          </a:r>
          <a:r>
            <a:rPr kumimoji="1" lang="en-US" altLang="ja-JP" sz="2400" b="1">
              <a:solidFill>
                <a:srgbClr val="FF0000"/>
              </a:solidFill>
              <a:effectLst/>
              <a:latin typeface="+mn-lt"/>
              <a:ea typeface="+mn-ea"/>
              <a:cs typeface="+mn-cs"/>
            </a:rPr>
            <a:t>30</a:t>
          </a:r>
          <a:r>
            <a:rPr kumimoji="1" lang="ja-JP" altLang="ja-JP" sz="2400" b="1">
              <a:solidFill>
                <a:srgbClr val="FF0000"/>
              </a:solidFill>
              <a:effectLst/>
              <a:latin typeface="+mn-lt"/>
              <a:ea typeface="+mn-ea"/>
              <a:cs typeface="+mn-cs"/>
            </a:rPr>
            <a:t>年</a:t>
          </a:r>
          <a:r>
            <a:rPr kumimoji="1" lang="en-US" altLang="ja-JP" sz="2400" b="1">
              <a:solidFill>
                <a:srgbClr val="FF0000"/>
              </a:solidFill>
              <a:effectLst/>
              <a:latin typeface="+mn-lt"/>
              <a:ea typeface="+mn-ea"/>
              <a:cs typeface="+mn-cs"/>
            </a:rPr>
            <a:t>(2018</a:t>
          </a:r>
          <a:r>
            <a:rPr kumimoji="1" lang="ja-JP" altLang="ja-JP" sz="2400" b="1">
              <a:solidFill>
                <a:srgbClr val="FF0000"/>
              </a:solidFill>
              <a:effectLst/>
              <a:latin typeface="+mn-lt"/>
              <a:ea typeface="+mn-ea"/>
              <a:cs typeface="+mn-cs"/>
            </a:rPr>
            <a:t>年</a:t>
          </a:r>
          <a:r>
            <a:rPr kumimoji="1" lang="en-US" altLang="ja-JP" sz="2400" b="1">
              <a:solidFill>
                <a:srgbClr val="FF0000"/>
              </a:solidFill>
              <a:effectLst/>
              <a:latin typeface="+mn-lt"/>
              <a:ea typeface="+mn-ea"/>
              <a:cs typeface="+mn-cs"/>
            </a:rPr>
            <a:t>)4</a:t>
          </a:r>
          <a:r>
            <a:rPr kumimoji="1" lang="ja-JP" altLang="ja-JP" sz="2400" b="1">
              <a:solidFill>
                <a:srgbClr val="FF0000"/>
              </a:solidFill>
              <a:effectLst/>
              <a:latin typeface="+mn-lt"/>
              <a:ea typeface="+mn-ea"/>
              <a:cs typeface="+mn-cs"/>
            </a:rPr>
            <a:t>月</a:t>
          </a:r>
          <a:r>
            <a:rPr kumimoji="1" lang="en-US" altLang="ja-JP" sz="2400" b="1">
              <a:solidFill>
                <a:srgbClr val="FF0000"/>
              </a:solidFill>
              <a:effectLst/>
              <a:latin typeface="+mn-lt"/>
              <a:ea typeface="+mn-ea"/>
              <a:cs typeface="+mn-cs"/>
            </a:rPr>
            <a:t>30</a:t>
          </a:r>
          <a:r>
            <a:rPr kumimoji="1" lang="ja-JP" altLang="ja-JP" sz="2400" b="1">
              <a:solidFill>
                <a:srgbClr val="FF0000"/>
              </a:solidFill>
              <a:effectLst/>
              <a:latin typeface="+mn-lt"/>
              <a:ea typeface="+mn-ea"/>
              <a:cs typeface="+mn-cs"/>
            </a:rPr>
            <a:t>日以前に</a:t>
          </a:r>
          <a:endParaRPr lang="ja-JP" altLang="ja-JP" sz="2400">
            <a:solidFill>
              <a:srgbClr val="FF0000"/>
            </a:solidFill>
            <a:effectLst/>
          </a:endParaRPr>
        </a:p>
        <a:p>
          <a:r>
            <a:rPr kumimoji="1" lang="ja-JP" altLang="ja-JP" sz="2400" b="1">
              <a:solidFill>
                <a:srgbClr val="FF0000"/>
              </a:solidFill>
              <a:effectLst/>
              <a:latin typeface="+mn-lt"/>
              <a:ea typeface="+mn-ea"/>
              <a:cs typeface="+mn-cs"/>
            </a:rPr>
            <a:t>入社の方はマイナンバー入力必須</a:t>
          </a:r>
          <a:endParaRPr lang="ja-JP" altLang="ja-JP" sz="2400">
            <a:solidFill>
              <a:srgbClr val="FF0000"/>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12</xdr:row>
      <xdr:rowOff>0</xdr:rowOff>
    </xdr:from>
    <xdr:to>
      <xdr:col>26</xdr:col>
      <xdr:colOff>9525</xdr:colOff>
      <xdr:row>16</xdr:row>
      <xdr:rowOff>9525</xdr:rowOff>
    </xdr:to>
    <xdr:sp macro="" textlink="">
      <xdr:nvSpPr>
        <xdr:cNvPr id="2" name="正方形/長方形 1">
          <a:extLst>
            <a:ext uri="{FF2B5EF4-FFF2-40B4-BE49-F238E27FC236}">
              <a16:creationId xmlns:a16="http://schemas.microsoft.com/office/drawing/2014/main" id="{9A8BB9BC-B52D-4037-AC29-06F3BB5EFFB4}"/>
            </a:ext>
          </a:extLst>
        </xdr:cNvPr>
        <xdr:cNvSpPr/>
      </xdr:nvSpPr>
      <xdr:spPr>
        <a:xfrm>
          <a:off x="1082261" y="2324652"/>
          <a:ext cx="5266221" cy="782569"/>
        </a:xfrm>
        <a:prstGeom prst="rect">
          <a:avLst/>
        </a:prstGeom>
        <a:solidFill>
          <a:schemeClr val="accent2"/>
        </a:solidFill>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ja-JP" altLang="en-US" sz="1200" b="1"/>
            <a:t>離職票が必要な場合、</a:t>
          </a:r>
          <a:endParaRPr kumimoji="1" lang="en-US" altLang="ja-JP" sz="1200" b="1"/>
        </a:p>
        <a:p>
          <a:pPr algn="ctr"/>
          <a:r>
            <a:rPr kumimoji="1" lang="ja-JP" altLang="en-US" sz="1200" b="1"/>
            <a:t>次タブに移動し、離職票欄を入力してください</a:t>
          </a:r>
          <a:endParaRPr kumimoji="1" lang="en-US" altLang="ja-JP" sz="1200" b="1"/>
        </a:p>
      </xdr:txBody>
    </xdr:sp>
    <xdr:clientData/>
  </xdr:twoCellAnchor>
  <xdr:twoCellAnchor>
    <xdr:from>
      <xdr:col>0</xdr:col>
      <xdr:colOff>0</xdr:colOff>
      <xdr:row>8</xdr:row>
      <xdr:rowOff>0</xdr:rowOff>
    </xdr:from>
    <xdr:to>
      <xdr:col>26</xdr:col>
      <xdr:colOff>0</xdr:colOff>
      <xdr:row>10</xdr:row>
      <xdr:rowOff>0</xdr:rowOff>
    </xdr:to>
    <xdr:sp macro="" textlink="">
      <xdr:nvSpPr>
        <xdr:cNvPr id="3" name="正方形/長方形 2">
          <a:extLst>
            <a:ext uri="{FF2B5EF4-FFF2-40B4-BE49-F238E27FC236}">
              <a16:creationId xmlns:a16="http://schemas.microsoft.com/office/drawing/2014/main" id="{18EBB75F-651C-455C-92D8-F7BB0FDCF1AE}"/>
            </a:ext>
          </a:extLst>
        </xdr:cNvPr>
        <xdr:cNvSpPr/>
      </xdr:nvSpPr>
      <xdr:spPr>
        <a:xfrm>
          <a:off x="0" y="1441174"/>
          <a:ext cx="6410739" cy="397565"/>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twoCellAnchor>
    <xdr:from>
      <xdr:col>18</xdr:col>
      <xdr:colOff>0</xdr:colOff>
      <xdr:row>5</xdr:row>
      <xdr:rowOff>202406</xdr:rowOff>
    </xdr:from>
    <xdr:to>
      <xdr:col>26</xdr:col>
      <xdr:colOff>0</xdr:colOff>
      <xdr:row>8</xdr:row>
      <xdr:rowOff>5952</xdr:rowOff>
    </xdr:to>
    <xdr:sp macro="" textlink="">
      <xdr:nvSpPr>
        <xdr:cNvPr id="4" name="正方形/長方形 3">
          <a:extLst>
            <a:ext uri="{FF2B5EF4-FFF2-40B4-BE49-F238E27FC236}">
              <a16:creationId xmlns:a16="http://schemas.microsoft.com/office/drawing/2014/main" id="{AB9FEDB7-F316-4620-821A-DACF26D17E2D}"/>
            </a:ext>
          </a:extLst>
        </xdr:cNvPr>
        <xdr:cNvSpPr/>
      </xdr:nvSpPr>
      <xdr:spPr>
        <a:xfrm>
          <a:off x="4464844" y="1071562"/>
          <a:ext cx="1905000" cy="386953"/>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100"/>
        </a:p>
      </xdr:txBody>
    </xdr:sp>
    <xdr:clientData/>
  </xdr:twoCellAnchor>
  <xdr:twoCellAnchor>
    <xdr:from>
      <xdr:col>9</xdr:col>
      <xdr:colOff>0</xdr:colOff>
      <xdr:row>10</xdr:row>
      <xdr:rowOff>1</xdr:rowOff>
    </xdr:from>
    <xdr:to>
      <xdr:col>16</xdr:col>
      <xdr:colOff>11906</xdr:colOff>
      <xdr:row>11</xdr:row>
      <xdr:rowOff>178593</xdr:rowOff>
    </xdr:to>
    <xdr:sp macro="" textlink="">
      <xdr:nvSpPr>
        <xdr:cNvPr id="5" name="正方形/長方形 4">
          <a:extLst>
            <a:ext uri="{FF2B5EF4-FFF2-40B4-BE49-F238E27FC236}">
              <a16:creationId xmlns:a16="http://schemas.microsoft.com/office/drawing/2014/main" id="{904F3366-8EC2-4ED7-A46E-FB160359DAAF}"/>
            </a:ext>
          </a:extLst>
        </xdr:cNvPr>
        <xdr:cNvSpPr/>
      </xdr:nvSpPr>
      <xdr:spPr>
        <a:xfrm>
          <a:off x="2321719" y="1857376"/>
          <a:ext cx="1678781" cy="452436"/>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clientData/>
  </xdr:twoCellAnchor>
  <xdr:twoCellAnchor>
    <xdr:from>
      <xdr:col>0</xdr:col>
      <xdr:colOff>10502</xdr:colOff>
      <xdr:row>3</xdr:row>
      <xdr:rowOff>5442</xdr:rowOff>
    </xdr:from>
    <xdr:to>
      <xdr:col>4</xdr:col>
      <xdr:colOff>5443</xdr:colOff>
      <xdr:row>6</xdr:row>
      <xdr:rowOff>11449</xdr:rowOff>
    </xdr:to>
    <xdr:sp macro="" textlink="">
      <xdr:nvSpPr>
        <xdr:cNvPr id="6" name="正方形/長方形 5">
          <a:extLst>
            <a:ext uri="{FF2B5EF4-FFF2-40B4-BE49-F238E27FC236}">
              <a16:creationId xmlns:a16="http://schemas.microsoft.com/office/drawing/2014/main" id="{669C6101-3200-4FAB-88C7-ED46E2E5C8EE}"/>
            </a:ext>
          </a:extLst>
        </xdr:cNvPr>
        <xdr:cNvSpPr/>
      </xdr:nvSpPr>
      <xdr:spPr>
        <a:xfrm>
          <a:off x="10502" y="517071"/>
          <a:ext cx="1105284" cy="561178"/>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twoCellAnchor>
    <xdr:from>
      <xdr:col>27</xdr:col>
      <xdr:colOff>140804</xdr:colOff>
      <xdr:row>0</xdr:row>
      <xdr:rowOff>74544</xdr:rowOff>
    </xdr:from>
    <xdr:to>
      <xdr:col>63</xdr:col>
      <xdr:colOff>168218</xdr:colOff>
      <xdr:row>36</xdr:row>
      <xdr:rowOff>10194</xdr:rowOff>
    </xdr:to>
    <xdr:sp macro="" textlink="">
      <xdr:nvSpPr>
        <xdr:cNvPr id="8" name="四角形: 角を丸くする 7">
          <a:extLst>
            <a:ext uri="{FF2B5EF4-FFF2-40B4-BE49-F238E27FC236}">
              <a16:creationId xmlns:a16="http://schemas.microsoft.com/office/drawing/2014/main" id="{8AD4C785-E0DC-4EEE-9F19-188F16702173}"/>
            </a:ext>
          </a:extLst>
        </xdr:cNvPr>
        <xdr:cNvSpPr/>
      </xdr:nvSpPr>
      <xdr:spPr>
        <a:xfrm>
          <a:off x="6824869" y="74544"/>
          <a:ext cx="4756784" cy="6752237"/>
        </a:xfrm>
        <a:prstGeom prst="roundRect">
          <a:avLst/>
        </a:prstGeom>
        <a:solidFill>
          <a:schemeClr val="bg1"/>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ja-JP" sz="1600">
              <a:solidFill>
                <a:sysClr val="windowText" lastClr="000000"/>
              </a:solidFill>
              <a:effectLst/>
              <a:latin typeface="+mn-lt"/>
              <a:ea typeface="+mn-ea"/>
              <a:cs typeface="+mn-cs"/>
            </a:rPr>
            <a:t>★ご案内★</a:t>
          </a:r>
          <a:endParaRPr kumimoji="1" lang="en-US" altLang="ja-JP" sz="1600">
            <a:solidFill>
              <a:sysClr val="windowText" lastClr="000000"/>
            </a:solidFill>
            <a:effectLst/>
            <a:latin typeface="+mn-lt"/>
            <a:ea typeface="+mn-ea"/>
            <a:cs typeface="+mn-cs"/>
          </a:endParaRPr>
        </a:p>
        <a:p>
          <a:pPr algn="ctr"/>
          <a:endParaRPr kumimoji="1" lang="en-US" altLang="ja-JP" sz="1050">
            <a:solidFill>
              <a:sysClr val="windowText" lastClr="000000"/>
            </a:solidFill>
            <a:effectLst/>
            <a:latin typeface="+mn-lt"/>
            <a:ea typeface="+mn-ea"/>
            <a:cs typeface="+mn-cs"/>
          </a:endParaRPr>
        </a:p>
        <a:p>
          <a:pPr algn="l" eaLnBrk="1" fontAlgn="auto" latinLnBrk="0" hangingPunct="1"/>
          <a:r>
            <a:rPr kumimoji="1" lang="ja-JP" altLang="ja-JP" sz="1050">
              <a:solidFill>
                <a:sysClr val="windowText" lastClr="000000"/>
              </a:solidFill>
              <a:effectLst/>
              <a:latin typeface="+mn-lt"/>
              <a:ea typeface="+mn-ea"/>
              <a:cs typeface="+mn-cs"/>
            </a:rPr>
            <a:t>・今後はメール（</a:t>
          </a:r>
          <a:r>
            <a:rPr kumimoji="1" lang="en-US" altLang="ja-JP" sz="1050">
              <a:solidFill>
                <a:sysClr val="windowText" lastClr="000000"/>
              </a:solidFill>
              <a:effectLst/>
              <a:latin typeface="+mn-lt"/>
              <a:ea typeface="+mn-ea"/>
              <a:cs typeface="+mn-cs"/>
            </a:rPr>
            <a:t>rouho@hamamatsu-cci.or.jp</a:t>
          </a:r>
          <a:r>
            <a:rPr kumimoji="1" lang="ja-JP" altLang="ja-JP" sz="1050">
              <a:solidFill>
                <a:sysClr val="windowText" lastClr="000000"/>
              </a:solidFill>
              <a:effectLst/>
              <a:latin typeface="+mn-lt"/>
              <a:ea typeface="+mn-ea"/>
              <a:cs typeface="+mn-cs"/>
            </a:rPr>
            <a:t>）での提出へ、</a:t>
          </a:r>
          <a:endParaRPr lang="ja-JP" altLang="ja-JP" sz="1050">
            <a:solidFill>
              <a:sysClr val="windowText" lastClr="000000"/>
            </a:solidFill>
            <a:effectLst/>
          </a:endParaRPr>
        </a:p>
        <a:p>
          <a:pPr algn="l" eaLnBrk="1" fontAlgn="auto" latinLnBrk="0" hangingPunct="1"/>
          <a:r>
            <a:rPr kumimoji="1" lang="en-US" altLang="ja-JP" sz="1050">
              <a:solidFill>
                <a:sysClr val="windowText" lastClr="000000"/>
              </a:solidFill>
              <a:effectLst/>
              <a:latin typeface="+mn-lt"/>
              <a:ea typeface="+mn-ea"/>
              <a:cs typeface="+mn-cs"/>
            </a:rPr>
            <a:t>1</a:t>
          </a:r>
          <a:r>
            <a:rPr kumimoji="1" lang="ja-JP" altLang="ja-JP" sz="1050">
              <a:solidFill>
                <a:sysClr val="windowText" lastClr="000000"/>
              </a:solidFill>
              <a:effectLst/>
              <a:latin typeface="+mn-lt"/>
              <a:ea typeface="+mn-ea"/>
              <a:cs typeface="+mn-cs"/>
            </a:rPr>
            <a:t>月頃より順次移行予定です。今後とも、円滑で丁寧な対応を心がけてまいりますので、何卒ご理解とご協力を賜りますよう、よろしくお願い申し上げます。</a:t>
          </a:r>
          <a:endParaRPr lang="ja-JP" altLang="ja-JP" sz="1050">
            <a:solidFill>
              <a:sysClr val="windowText" lastClr="000000"/>
            </a:solidFill>
            <a:effectLst/>
          </a:endParaRPr>
        </a:p>
        <a:p>
          <a:pPr algn="ctr"/>
          <a:r>
            <a:rPr kumimoji="1" lang="ja-JP" altLang="ja-JP" sz="1050">
              <a:solidFill>
                <a:sysClr val="windowText" lastClr="000000"/>
              </a:solidFill>
              <a:effectLst/>
              <a:latin typeface="+mn-lt"/>
              <a:ea typeface="+mn-ea"/>
              <a:cs typeface="+mn-cs"/>
            </a:rPr>
            <a:t> </a:t>
          </a:r>
          <a:endParaRPr lang="ja-JP" altLang="ja-JP" sz="1050">
            <a:solidFill>
              <a:sysClr val="windowText" lastClr="000000"/>
            </a:solidFill>
            <a:effectLst/>
          </a:endParaRPr>
        </a:p>
        <a:p>
          <a:pPr algn="ctr" eaLnBrk="1" fontAlgn="auto" latinLnBrk="0" hangingPunct="1"/>
          <a:r>
            <a:rPr kumimoji="1" lang="ja-JP" altLang="ja-JP" sz="1600">
              <a:solidFill>
                <a:sysClr val="windowText" lastClr="000000"/>
              </a:solidFill>
              <a:effectLst/>
              <a:latin typeface="+mn-lt"/>
              <a:ea typeface="+mn-ea"/>
              <a:cs typeface="+mn-cs"/>
            </a:rPr>
            <a:t>★ご注意★</a:t>
          </a:r>
          <a:endParaRPr lang="ja-JP" altLang="ja-JP" sz="1600">
            <a:solidFill>
              <a:sysClr val="windowText" lastClr="000000"/>
            </a:solidFill>
            <a:effectLst/>
          </a:endParaRPr>
        </a:p>
        <a:p>
          <a:pPr algn="l"/>
          <a:endParaRPr kumimoji="1" lang="en-US" altLang="ja-JP" sz="1050" u="sng">
            <a:solidFill>
              <a:sysClr val="windowText" lastClr="000000"/>
            </a:solidFill>
            <a:effectLst/>
            <a:latin typeface="+mn-lt"/>
            <a:ea typeface="+mn-ea"/>
            <a:cs typeface="+mn-cs"/>
          </a:endParaRPr>
        </a:p>
        <a:p>
          <a:r>
            <a:rPr kumimoji="1" lang="ja-JP" altLang="ja-JP" sz="1100" b="1" u="sng">
              <a:solidFill>
                <a:srgbClr val="FF0000"/>
              </a:solidFill>
              <a:effectLst/>
              <a:latin typeface="+mn-lt"/>
              <a:ea typeface="+mn-ea"/>
              <a:cs typeface="+mn-cs"/>
            </a:rPr>
            <a:t>・以下の場合、添付書類も提出してください。</a:t>
          </a:r>
          <a:endParaRPr kumimoji="1" lang="en-US" altLang="ja-JP" sz="1100" b="1" u="sng">
            <a:solidFill>
              <a:srgbClr val="FF0000"/>
            </a:solidFill>
            <a:effectLst/>
            <a:latin typeface="+mn-lt"/>
            <a:ea typeface="+mn-ea"/>
            <a:cs typeface="+mn-cs"/>
          </a:endParaRPr>
        </a:p>
        <a:p>
          <a:r>
            <a:rPr kumimoji="1" lang="ja-JP" altLang="en-US" sz="1100" b="1" u="none">
              <a:solidFill>
                <a:srgbClr val="FF0000"/>
              </a:solidFill>
              <a:effectLst/>
              <a:latin typeface="+mn-lt"/>
              <a:ea typeface="+mn-ea"/>
              <a:cs typeface="+mn-cs"/>
            </a:rPr>
            <a:t>　　①　</a:t>
          </a:r>
          <a:r>
            <a:rPr kumimoji="1" lang="ja-JP" altLang="ja-JP" sz="1100" b="1">
              <a:solidFill>
                <a:srgbClr val="FF0000"/>
              </a:solidFill>
              <a:effectLst/>
              <a:latin typeface="+mn-lt"/>
              <a:ea typeface="+mn-ea"/>
              <a:cs typeface="+mn-cs"/>
            </a:rPr>
            <a:t>外国人労働者の場合　→　在留カード</a:t>
          </a:r>
          <a:endParaRPr lang="ja-JP" altLang="ja-JP" sz="1050" b="1" u="none">
            <a:solidFill>
              <a:srgbClr val="FF0000"/>
            </a:solidFill>
            <a:effectLst/>
          </a:endParaRPr>
        </a:p>
        <a:p>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②</a:t>
          </a:r>
          <a:r>
            <a:rPr kumimoji="1" lang="ja-JP" altLang="ja-JP" sz="1100" b="1">
              <a:solidFill>
                <a:srgbClr val="FF0000"/>
              </a:solidFill>
              <a:effectLst/>
              <a:latin typeface="+mn-lt"/>
              <a:ea typeface="+mn-ea"/>
              <a:cs typeface="+mn-cs"/>
            </a:rPr>
            <a:t>　解雇、重責解雇</a:t>
          </a:r>
          <a:r>
            <a:rPr kumimoji="1" lang="ja-JP" altLang="en-US" sz="1100" b="1">
              <a:solidFill>
                <a:srgbClr val="FF0000"/>
              </a:solidFill>
              <a:effectLst/>
              <a:latin typeface="+mn-lt"/>
              <a:ea typeface="+mn-ea"/>
              <a:cs typeface="+mn-cs"/>
            </a:rPr>
            <a:t>の場合</a:t>
          </a:r>
          <a:r>
            <a:rPr kumimoji="1" lang="ja-JP" altLang="ja-JP" sz="1100" b="1">
              <a:solidFill>
                <a:srgbClr val="FF0000"/>
              </a:solidFill>
              <a:effectLst/>
              <a:latin typeface="+mn-lt"/>
              <a:ea typeface="+mn-ea"/>
              <a:cs typeface="+mn-cs"/>
            </a:rPr>
            <a:t>　</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a:t>
          </a:r>
          <a:r>
            <a:rPr kumimoji="1" lang="ja-JP" altLang="ja-JP" sz="1100" b="1">
              <a:solidFill>
                <a:srgbClr val="FF0000"/>
              </a:solidFill>
              <a:effectLst/>
              <a:latin typeface="+mn-lt"/>
              <a:ea typeface="+mn-ea"/>
              <a:cs typeface="+mn-cs"/>
            </a:rPr>
            <a:t>→　解雇通知書、就業規則の該当箇所</a:t>
          </a:r>
          <a:endParaRPr lang="ja-JP" altLang="ja-JP" b="1">
            <a:solidFill>
              <a:srgbClr val="FF0000"/>
            </a:solidFill>
            <a:effectLst/>
          </a:endParaRPr>
        </a:p>
        <a:p>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③</a:t>
          </a:r>
          <a:r>
            <a:rPr kumimoji="1" lang="ja-JP" altLang="ja-JP" sz="1100" b="1">
              <a:solidFill>
                <a:srgbClr val="FF0000"/>
              </a:solidFill>
              <a:effectLst/>
              <a:latin typeface="+mn-lt"/>
              <a:ea typeface="+mn-ea"/>
              <a:cs typeface="+mn-cs"/>
            </a:rPr>
            <a:t>　契約期間満了</a:t>
          </a:r>
          <a:r>
            <a:rPr kumimoji="1" lang="ja-JP" altLang="en-US" sz="1100" b="1">
              <a:solidFill>
                <a:srgbClr val="FF0000"/>
              </a:solidFill>
              <a:effectLst/>
              <a:latin typeface="+mn-lt"/>
              <a:ea typeface="+mn-ea"/>
              <a:cs typeface="+mn-cs"/>
            </a:rPr>
            <a:t>の場合</a:t>
          </a:r>
          <a:r>
            <a:rPr kumimoji="1" lang="ja-JP" altLang="ja-JP" sz="1100" b="1">
              <a:solidFill>
                <a:srgbClr val="FF0000"/>
              </a:solidFill>
              <a:effectLst/>
              <a:latin typeface="+mn-lt"/>
              <a:ea typeface="+mn-ea"/>
              <a:cs typeface="+mn-cs"/>
            </a:rPr>
            <a:t>　</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a:t>
          </a:r>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契約期間すべての</a:t>
          </a:r>
          <a:r>
            <a:rPr kumimoji="1" lang="ja-JP" altLang="ja-JP" sz="1100" b="1">
              <a:solidFill>
                <a:srgbClr val="FF0000"/>
              </a:solidFill>
              <a:effectLst/>
              <a:latin typeface="+mn-lt"/>
              <a:ea typeface="+mn-ea"/>
              <a:cs typeface="+mn-cs"/>
            </a:rPr>
            <a:t>契約書</a:t>
          </a:r>
          <a:r>
            <a:rPr kumimoji="1" lang="en-US" altLang="ja-JP" sz="1100" b="1">
              <a:solidFill>
                <a:srgbClr val="FF0000"/>
              </a:solidFill>
              <a:effectLst/>
              <a:latin typeface="+mn-lt"/>
              <a:ea typeface="+mn-ea"/>
              <a:cs typeface="+mn-cs"/>
            </a:rPr>
            <a:t>or</a:t>
          </a:r>
          <a:r>
            <a:rPr kumimoji="1" lang="ja-JP" altLang="ja-JP" sz="1100" b="1">
              <a:solidFill>
                <a:srgbClr val="FF0000"/>
              </a:solidFill>
              <a:effectLst/>
              <a:latin typeface="+mn-lt"/>
              <a:ea typeface="+mn-ea"/>
              <a:cs typeface="+mn-cs"/>
            </a:rPr>
            <a:t>雇入通知書</a:t>
          </a:r>
          <a:endParaRPr lang="ja-JP" altLang="ja-JP" sz="1050" b="1">
            <a:solidFill>
              <a:srgbClr val="FF0000"/>
            </a:solidFill>
            <a:effectLst/>
          </a:endParaRPr>
        </a:p>
        <a:p>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④</a:t>
          </a:r>
          <a:r>
            <a:rPr kumimoji="1" lang="ja-JP" altLang="ja-JP" sz="1100" b="1">
              <a:solidFill>
                <a:srgbClr val="FF0000"/>
              </a:solidFill>
              <a:effectLst/>
              <a:latin typeface="+mn-lt"/>
              <a:ea typeface="+mn-ea"/>
              <a:cs typeface="+mn-cs"/>
            </a:rPr>
            <a:t>　</a:t>
          </a:r>
          <a:r>
            <a:rPr kumimoji="1" lang="ja-JP" altLang="en-US" sz="1100" b="1">
              <a:solidFill>
                <a:srgbClr val="FF0000"/>
              </a:solidFill>
              <a:effectLst/>
              <a:latin typeface="+mn-lt"/>
              <a:ea typeface="+mn-ea"/>
              <a:cs typeface="+mn-cs"/>
            </a:rPr>
            <a:t>定年の場合</a:t>
          </a:r>
          <a:r>
            <a:rPr kumimoji="1" lang="ja-JP" altLang="ja-JP" sz="1100" b="1">
              <a:solidFill>
                <a:srgbClr val="FF0000"/>
              </a:solidFill>
              <a:effectLst/>
              <a:latin typeface="+mn-lt"/>
              <a:ea typeface="+mn-ea"/>
              <a:cs typeface="+mn-cs"/>
            </a:rPr>
            <a:t>　→　就業規則の該当箇所</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⑤　休業手当の支給がある場合　</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　該当期間のタイムカード</a:t>
          </a:r>
          <a:r>
            <a:rPr kumimoji="1" lang="en-US"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出勤簿</a:t>
          </a:r>
          <a:r>
            <a:rPr kumimoji="1" lang="en-US"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、賃金台帳</a:t>
          </a:r>
          <a:endParaRPr lang="ja-JP" altLang="ja-JP" sz="1050" b="1">
            <a:solidFill>
              <a:srgbClr val="FF0000"/>
            </a:solidFill>
            <a:effectLst/>
          </a:endParaRPr>
        </a:p>
        <a:p>
          <a:pPr algn="l"/>
          <a:endParaRPr kumimoji="1" lang="en-US" altLang="ja-JP" sz="1050">
            <a:solidFill>
              <a:sysClr val="windowText" lastClr="000000"/>
            </a:solidFill>
            <a:effectLst/>
            <a:latin typeface="+mn-lt"/>
            <a:ea typeface="+mn-ea"/>
            <a:cs typeface="+mn-cs"/>
          </a:endParaRPr>
        </a:p>
        <a:p>
          <a:pPr algn="l"/>
          <a:endParaRPr kumimoji="1" lang="en-US" altLang="ja-JP" sz="1050">
            <a:solidFill>
              <a:sysClr val="windowText" lastClr="000000"/>
            </a:solidFill>
            <a:effectLst/>
            <a:latin typeface="+mn-lt"/>
            <a:ea typeface="+mn-ea"/>
            <a:cs typeface="+mn-cs"/>
          </a:endParaRPr>
        </a:p>
        <a:p>
          <a:pPr algn="l"/>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当事務組合が</a:t>
          </a:r>
          <a:r>
            <a:rPr kumimoji="1" lang="ja-JP" altLang="ja-JP" sz="1050" u="none">
              <a:solidFill>
                <a:sysClr val="windowText" lastClr="000000"/>
              </a:solidFill>
              <a:effectLst/>
              <a:latin typeface="+mn-lt"/>
              <a:ea typeface="+mn-ea"/>
              <a:cs typeface="+mn-cs"/>
            </a:rPr>
            <a:t>本</a:t>
          </a:r>
          <a:r>
            <a:rPr kumimoji="1" lang="ja-JP" altLang="en-US" sz="1050" u="none">
              <a:solidFill>
                <a:sysClr val="windowText" lastClr="000000"/>
              </a:solidFill>
              <a:effectLst/>
              <a:latin typeface="+mn-lt"/>
              <a:ea typeface="+mn-ea"/>
              <a:cs typeface="+mn-cs"/>
            </a:rPr>
            <a:t>連絡票</a:t>
          </a:r>
          <a:r>
            <a:rPr kumimoji="1" lang="ja-JP" altLang="ja-JP" sz="1050" u="none">
              <a:solidFill>
                <a:sysClr val="windowText" lastClr="000000"/>
              </a:solidFill>
              <a:effectLst/>
              <a:latin typeface="+mn-lt"/>
              <a:ea typeface="+mn-ea"/>
              <a:cs typeface="+mn-cs"/>
            </a:rPr>
            <a:t>で</a:t>
          </a:r>
          <a:r>
            <a:rPr kumimoji="1" lang="ja-JP" altLang="ja-JP" sz="1050">
              <a:solidFill>
                <a:sysClr val="windowText" lastClr="000000"/>
              </a:solidFill>
              <a:effectLst/>
              <a:latin typeface="+mn-lt"/>
              <a:ea typeface="+mn-ea"/>
              <a:cs typeface="+mn-cs"/>
            </a:rPr>
            <a:t>取得したマイナンバー</a:t>
          </a:r>
          <a:r>
            <a:rPr kumimoji="1" lang="ja-JP" altLang="ja-JP" sz="1100">
              <a:solidFill>
                <a:sysClr val="windowText" lastClr="000000"/>
              </a:solidFill>
              <a:effectLst/>
              <a:latin typeface="+mn-lt"/>
              <a:ea typeface="+mn-ea"/>
              <a:cs typeface="+mn-cs"/>
            </a:rPr>
            <a:t>（個人番号）</a:t>
          </a:r>
          <a:r>
            <a:rPr kumimoji="1" lang="ja-JP" altLang="ja-JP" sz="1050">
              <a:solidFill>
                <a:sysClr val="windowText" lastClr="000000"/>
              </a:solidFill>
              <a:effectLst/>
              <a:latin typeface="+mn-lt"/>
              <a:ea typeface="+mn-ea"/>
              <a:cs typeface="+mn-cs"/>
            </a:rPr>
            <a:t>は雇用保険の取得・喪失手続きに係る事務でのみ使用するものとします。</a:t>
          </a:r>
          <a:endParaRPr kumimoji="1" lang="en-US" altLang="ja-JP" sz="1050">
            <a:solidFill>
              <a:sysClr val="windowText" lastClr="000000"/>
            </a:solidFill>
            <a:effectLst/>
            <a:latin typeface="+mn-lt"/>
            <a:ea typeface="+mn-ea"/>
            <a:cs typeface="+mn-cs"/>
          </a:endParaRPr>
        </a:p>
        <a:p>
          <a:pPr algn="l"/>
          <a:endParaRPr lang="ja-JP" altLang="ja-JP" sz="1050">
            <a:solidFill>
              <a:sysClr val="windowText" lastClr="000000"/>
            </a:solidFill>
            <a:effectLst/>
          </a:endParaRPr>
        </a:p>
        <a:p>
          <a:pPr algn="l"/>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個人番号記載に伴う本人確認</a:t>
          </a:r>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本人情報と個人番号の照合</a:t>
          </a:r>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は事業所にて行っていただきます。</a:t>
          </a:r>
          <a:endParaRPr kumimoji="1" lang="en-US" altLang="ja-JP" sz="1050">
            <a:solidFill>
              <a:sysClr val="windowText" lastClr="000000"/>
            </a:solidFill>
            <a:effectLst/>
            <a:latin typeface="+mn-lt"/>
            <a:ea typeface="+mn-ea"/>
            <a:cs typeface="+mn-cs"/>
          </a:endParaRPr>
        </a:p>
        <a:p>
          <a:pPr algn="l"/>
          <a:endParaRPr lang="ja-JP" altLang="ja-JP" sz="1050">
            <a:solidFill>
              <a:sysClr val="windowText" lastClr="000000"/>
            </a:solidFill>
            <a:effectLst/>
          </a:endParaRPr>
        </a:p>
        <a:p>
          <a:pPr algn="l"/>
          <a:r>
            <a:rPr kumimoji="1" lang="ja-JP" altLang="ja-JP" sz="1050">
              <a:solidFill>
                <a:sysClr val="windowText" lastClr="000000"/>
              </a:solidFill>
              <a:effectLst/>
              <a:latin typeface="+mn-lt"/>
              <a:ea typeface="+mn-ea"/>
              <a:cs typeface="+mn-cs"/>
            </a:rPr>
            <a:t>・ご入力いただいた情報は、労働保険事務組合浜松商工会議所の個人情報保護方針に基づき使用させていただきます。</a:t>
          </a:r>
          <a:endParaRPr kumimoji="1" lang="en-US" altLang="ja-JP" sz="1050">
            <a:solidFill>
              <a:sysClr val="windowText" lastClr="000000"/>
            </a:solidFill>
            <a:effectLst/>
            <a:latin typeface="+mn-lt"/>
            <a:ea typeface="+mn-ea"/>
            <a:cs typeface="+mn-cs"/>
          </a:endParaRPr>
        </a:p>
        <a:p>
          <a:pPr algn="l"/>
          <a:endParaRPr lang="ja-JP" altLang="ja-JP" sz="1050">
            <a:solidFill>
              <a:schemeClr val="bg1">
                <a:lumMod val="75000"/>
              </a:schemeClr>
            </a:solidFill>
            <a:effectLst/>
          </a:endParaRPr>
        </a:p>
        <a:p>
          <a:pPr algn="l"/>
          <a:endParaRPr kumimoji="1" lang="ja-JP" altLang="en-US" sz="1100"/>
        </a:p>
      </xdr:txBody>
    </xdr:sp>
    <xdr:clientData/>
  </xdr:twoCellAnchor>
  <xdr:twoCellAnchor>
    <xdr:from>
      <xdr:col>18</xdr:col>
      <xdr:colOff>41944</xdr:colOff>
      <xdr:row>11</xdr:row>
      <xdr:rowOff>16877</xdr:rowOff>
    </xdr:from>
    <xdr:to>
      <xdr:col>19</xdr:col>
      <xdr:colOff>135690</xdr:colOff>
      <xdr:row>11</xdr:row>
      <xdr:rowOff>161423</xdr:rowOff>
    </xdr:to>
    <xdr:sp macro="" textlink="">
      <xdr:nvSpPr>
        <xdr:cNvPr id="7" name="正方形/長方形 6">
          <a:extLst>
            <a:ext uri="{FF2B5EF4-FFF2-40B4-BE49-F238E27FC236}">
              <a16:creationId xmlns:a16="http://schemas.microsoft.com/office/drawing/2014/main" id="{6704FC6A-C369-465C-9643-394D4CCAC841}"/>
            </a:ext>
          </a:extLst>
        </xdr:cNvPr>
        <xdr:cNvSpPr/>
      </xdr:nvSpPr>
      <xdr:spPr>
        <a:xfrm>
          <a:off x="4548773" y="2137443"/>
          <a:ext cx="334378" cy="144546"/>
        </a:xfrm>
        <a:prstGeom prst="rect">
          <a:avLst/>
        </a:prstGeom>
        <a:solidFill>
          <a:schemeClr val="bg1"/>
        </a:solidFill>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a:solidFill>
                <a:sysClr val="windowText" lastClr="000000"/>
              </a:solidFill>
              <a:effectLst/>
              <a:latin typeface="+mn-lt"/>
              <a:ea typeface="+mn-ea"/>
              <a:cs typeface="+mn-cs"/>
            </a:rPr>
            <a:t>*</a:t>
          </a:r>
          <a:r>
            <a:rPr kumimoji="1" lang="en-US" altLang="ja-JP" sz="900" b="1">
              <a:solidFill>
                <a:sysClr val="windowText" lastClr="000000"/>
              </a:solidFill>
              <a:effectLst/>
              <a:latin typeface="+mn-lt"/>
              <a:ea typeface="+mn-ea"/>
              <a:cs typeface="+mn-cs"/>
            </a:rPr>
            <a:t>1</a:t>
          </a:r>
          <a:endParaRPr lang="ja-JP" altLang="ja-JP" sz="900">
            <a:solidFill>
              <a:sysClr val="windowText" lastClr="000000"/>
            </a:solidFill>
            <a:effectLst/>
          </a:endParaRPr>
        </a:p>
      </xdr:txBody>
    </xdr:sp>
    <xdr:clientData/>
  </xdr:twoCellAnchor>
  <xdr:twoCellAnchor>
    <xdr:from>
      <xdr:col>0</xdr:col>
      <xdr:colOff>0</xdr:colOff>
      <xdr:row>40</xdr:row>
      <xdr:rowOff>141342</xdr:rowOff>
    </xdr:from>
    <xdr:to>
      <xdr:col>2</xdr:col>
      <xdr:colOff>0</xdr:colOff>
      <xdr:row>42</xdr:row>
      <xdr:rowOff>249621</xdr:rowOff>
    </xdr:to>
    <xdr:sp macro="" textlink="">
      <xdr:nvSpPr>
        <xdr:cNvPr id="9" name="正方形/長方形 8">
          <a:extLst>
            <a:ext uri="{FF2B5EF4-FFF2-40B4-BE49-F238E27FC236}">
              <a16:creationId xmlns:a16="http://schemas.microsoft.com/office/drawing/2014/main" id="{DC79E6CD-6A60-4CBF-B1C2-4C8AFEDABCA5}"/>
            </a:ext>
          </a:extLst>
        </xdr:cNvPr>
        <xdr:cNvSpPr/>
      </xdr:nvSpPr>
      <xdr:spPr>
        <a:xfrm>
          <a:off x="0" y="7544566"/>
          <a:ext cx="551793" cy="436727"/>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twoCellAnchor>
    <xdr:from>
      <xdr:col>22</xdr:col>
      <xdr:colOff>3174</xdr:colOff>
      <xdr:row>41</xdr:row>
      <xdr:rowOff>3393</xdr:rowOff>
    </xdr:from>
    <xdr:to>
      <xdr:col>26</xdr:col>
      <xdr:colOff>0</xdr:colOff>
      <xdr:row>42</xdr:row>
      <xdr:rowOff>256189</xdr:rowOff>
    </xdr:to>
    <xdr:sp macro="" textlink="">
      <xdr:nvSpPr>
        <xdr:cNvPr id="10" name="正方形/長方形 9">
          <a:extLst>
            <a:ext uri="{FF2B5EF4-FFF2-40B4-BE49-F238E27FC236}">
              <a16:creationId xmlns:a16="http://schemas.microsoft.com/office/drawing/2014/main" id="{71AD08F1-3B04-4957-B560-9BADC487D127}"/>
            </a:ext>
          </a:extLst>
        </xdr:cNvPr>
        <xdr:cNvSpPr/>
      </xdr:nvSpPr>
      <xdr:spPr>
        <a:xfrm>
          <a:off x="5402864" y="7551134"/>
          <a:ext cx="942757" cy="436727"/>
        </a:xfrm>
        <a:prstGeom prst="rect">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endParaRPr kumimoji="1" lang="en-US" altLang="ja-JP" sz="12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19</xdr:row>
      <xdr:rowOff>266700</xdr:rowOff>
    </xdr:from>
    <xdr:to>
      <xdr:col>0</xdr:col>
      <xdr:colOff>259080</xdr:colOff>
      <xdr:row>20</xdr:row>
      <xdr:rowOff>53340</xdr:rowOff>
    </xdr:to>
    <xdr:sp macro="" textlink="">
      <xdr:nvSpPr>
        <xdr:cNvPr id="2" name="AutoShape 46">
          <a:extLst>
            <a:ext uri="{FF2B5EF4-FFF2-40B4-BE49-F238E27FC236}">
              <a16:creationId xmlns:a16="http://schemas.microsoft.com/office/drawing/2014/main" id="{6A18969B-A033-47D1-A088-1E374FDA149D}"/>
            </a:ext>
          </a:extLst>
        </xdr:cNvPr>
        <xdr:cNvSpPr>
          <a:spLocks noChangeArrowheads="1"/>
        </xdr:cNvSpPr>
      </xdr:nvSpPr>
      <xdr:spPr bwMode="auto">
        <a:xfrm rot="5400000">
          <a:off x="166688" y="5881687"/>
          <a:ext cx="114300" cy="66675"/>
        </a:xfrm>
        <a:prstGeom prst="triangle">
          <a:avLst>
            <a:gd name="adj" fmla="val 50000"/>
          </a:avLst>
        </a:prstGeom>
        <a:solidFill>
          <a:srgbClr xmlns:mc="http://schemas.openxmlformats.org/markup-compatibility/2006" xmlns:a14="http://schemas.microsoft.com/office/drawing/2010/main" val="003300" mc:Ignorable="a14" a14:legacySpreadsheetColorIndex="58"/>
        </a:solidFill>
        <a:ln w="9525">
          <a:solidFill>
            <a:srgbClr xmlns:mc="http://schemas.openxmlformats.org/markup-compatibility/2006" xmlns:a14="http://schemas.microsoft.com/office/drawing/2010/main" val="003300" mc:Ignorable="a14" a14:legacySpreadsheetColorIndex="58"/>
          </a:solidFill>
          <a:miter lim="800000"/>
          <a:headEnd/>
          <a:tailEnd/>
        </a:ln>
      </xdr:spPr>
    </xdr:sp>
    <xdr:clientData/>
  </xdr:twoCellAnchor>
  <xdr:twoCellAnchor>
    <xdr:from>
      <xdr:col>0</xdr:col>
      <xdr:colOff>190500</xdr:colOff>
      <xdr:row>25</xdr:row>
      <xdr:rowOff>266700</xdr:rowOff>
    </xdr:from>
    <xdr:to>
      <xdr:col>0</xdr:col>
      <xdr:colOff>259080</xdr:colOff>
      <xdr:row>26</xdr:row>
      <xdr:rowOff>53340</xdr:rowOff>
    </xdr:to>
    <xdr:sp macro="" textlink="">
      <xdr:nvSpPr>
        <xdr:cNvPr id="3" name="AutoShape 47">
          <a:extLst>
            <a:ext uri="{FF2B5EF4-FFF2-40B4-BE49-F238E27FC236}">
              <a16:creationId xmlns:a16="http://schemas.microsoft.com/office/drawing/2014/main" id="{BBDB7D19-6684-445E-BB2D-9A64A0C048AC}"/>
            </a:ext>
          </a:extLst>
        </xdr:cNvPr>
        <xdr:cNvSpPr>
          <a:spLocks noChangeArrowheads="1"/>
        </xdr:cNvSpPr>
      </xdr:nvSpPr>
      <xdr:spPr bwMode="auto">
        <a:xfrm rot="5400000">
          <a:off x="166688" y="7824787"/>
          <a:ext cx="114300" cy="66675"/>
        </a:xfrm>
        <a:prstGeom prst="triangle">
          <a:avLst>
            <a:gd name="adj" fmla="val 50000"/>
          </a:avLst>
        </a:prstGeom>
        <a:solidFill>
          <a:srgbClr xmlns:mc="http://schemas.openxmlformats.org/markup-compatibility/2006" xmlns:a14="http://schemas.microsoft.com/office/drawing/2010/main" val="003300" mc:Ignorable="a14" a14:legacySpreadsheetColorIndex="58"/>
        </a:solidFill>
        <a:ln w="9525">
          <a:solidFill>
            <a:srgbClr xmlns:mc="http://schemas.openxmlformats.org/markup-compatibility/2006" xmlns:a14="http://schemas.microsoft.com/office/drawing/2010/main" val="003300" mc:Ignorable="a14" a14:legacySpreadsheetColorIndex="58"/>
          </a:solidFill>
          <a:miter lim="800000"/>
          <a:headEnd/>
          <a:tailEnd/>
        </a:ln>
      </xdr:spPr>
    </xdr:sp>
    <xdr:clientData/>
  </xdr:twoCellAnchor>
  <xdr:twoCellAnchor editAs="oneCell">
    <xdr:from>
      <xdr:col>29</xdr:col>
      <xdr:colOff>53340</xdr:colOff>
      <xdr:row>5</xdr:row>
      <xdr:rowOff>22860</xdr:rowOff>
    </xdr:from>
    <xdr:to>
      <xdr:col>30</xdr:col>
      <xdr:colOff>19051</xdr:colOff>
      <xdr:row>5</xdr:row>
      <xdr:rowOff>199390</xdr:rowOff>
    </xdr:to>
    <xdr:sp macro="" textlink="">
      <xdr:nvSpPr>
        <xdr:cNvPr id="4" name="Rectangle 101">
          <a:extLst>
            <a:ext uri="{FF2B5EF4-FFF2-40B4-BE49-F238E27FC236}">
              <a16:creationId xmlns:a16="http://schemas.microsoft.com/office/drawing/2014/main" id="{8B7FBF2A-864F-466A-A5D1-6120D891F28E}"/>
            </a:ext>
          </a:extLst>
        </xdr:cNvPr>
        <xdr:cNvSpPr>
          <a:spLocks noChangeArrowheads="1"/>
        </xdr:cNvSpPr>
      </xdr:nvSpPr>
      <xdr:spPr bwMode="auto">
        <a:xfrm>
          <a:off x="5600700" y="1485900"/>
          <a:ext cx="158116"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Ｐゴシック"/>
              <a:ea typeface="ＭＳ Ｐゴシック"/>
            </a:rPr>
            <a:t>年</a:t>
          </a:r>
        </a:p>
      </xdr:txBody>
    </xdr:sp>
    <xdr:clientData/>
  </xdr:twoCellAnchor>
  <xdr:twoCellAnchor editAs="oneCell">
    <xdr:from>
      <xdr:col>30</xdr:col>
      <xdr:colOff>152400</xdr:colOff>
      <xdr:row>5</xdr:row>
      <xdr:rowOff>22860</xdr:rowOff>
    </xdr:from>
    <xdr:to>
      <xdr:col>31</xdr:col>
      <xdr:colOff>17145</xdr:colOff>
      <xdr:row>5</xdr:row>
      <xdr:rowOff>199390</xdr:rowOff>
    </xdr:to>
    <xdr:sp macro="" textlink="">
      <xdr:nvSpPr>
        <xdr:cNvPr id="5" name="Rectangle 102">
          <a:extLst>
            <a:ext uri="{FF2B5EF4-FFF2-40B4-BE49-F238E27FC236}">
              <a16:creationId xmlns:a16="http://schemas.microsoft.com/office/drawing/2014/main" id="{CEAB1771-F5C4-4952-BAAA-D7625146C27E}"/>
            </a:ext>
          </a:extLst>
        </xdr:cNvPr>
        <xdr:cNvSpPr>
          <a:spLocks noChangeArrowheads="1"/>
        </xdr:cNvSpPr>
      </xdr:nvSpPr>
      <xdr:spPr bwMode="auto">
        <a:xfrm>
          <a:off x="5895975" y="1485900"/>
          <a:ext cx="15430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Ｐゴシック"/>
              <a:ea typeface="ＭＳ Ｐゴシック"/>
            </a:rPr>
            <a:t>月</a:t>
          </a:r>
        </a:p>
      </xdr:txBody>
    </xdr:sp>
    <xdr:clientData/>
  </xdr:twoCellAnchor>
  <xdr:twoCellAnchor editAs="oneCell">
    <xdr:from>
      <xdr:col>31</xdr:col>
      <xdr:colOff>152400</xdr:colOff>
      <xdr:row>5</xdr:row>
      <xdr:rowOff>7620</xdr:rowOff>
    </xdr:from>
    <xdr:to>
      <xdr:col>32</xdr:col>
      <xdr:colOff>17145</xdr:colOff>
      <xdr:row>5</xdr:row>
      <xdr:rowOff>190500</xdr:rowOff>
    </xdr:to>
    <xdr:sp macro="" textlink="">
      <xdr:nvSpPr>
        <xdr:cNvPr id="6" name="Rectangle 103">
          <a:extLst>
            <a:ext uri="{FF2B5EF4-FFF2-40B4-BE49-F238E27FC236}">
              <a16:creationId xmlns:a16="http://schemas.microsoft.com/office/drawing/2014/main" id="{01DE5EC8-33A9-417B-B000-E845897BC478}"/>
            </a:ext>
          </a:extLst>
        </xdr:cNvPr>
        <xdr:cNvSpPr>
          <a:spLocks noChangeArrowheads="1"/>
        </xdr:cNvSpPr>
      </xdr:nvSpPr>
      <xdr:spPr bwMode="auto">
        <a:xfrm>
          <a:off x="6181725" y="1476375"/>
          <a:ext cx="15430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Ｐゴシック"/>
              <a:ea typeface="ＭＳ Ｐゴシック"/>
            </a:rPr>
            <a:t>日</a:t>
          </a:r>
        </a:p>
      </xdr:txBody>
    </xdr:sp>
    <xdr:clientData/>
  </xdr:twoCellAnchor>
  <xdr:oneCellAnchor>
    <xdr:from>
      <xdr:col>10</xdr:col>
      <xdr:colOff>0</xdr:colOff>
      <xdr:row>16</xdr:row>
      <xdr:rowOff>104775</xdr:rowOff>
    </xdr:from>
    <xdr:ext cx="18531" cy="151836"/>
    <xdr:sp macro="" textlink="">
      <xdr:nvSpPr>
        <xdr:cNvPr id="7" name="Rectangle 6">
          <a:extLst>
            <a:ext uri="{FF2B5EF4-FFF2-40B4-BE49-F238E27FC236}">
              <a16:creationId xmlns:a16="http://schemas.microsoft.com/office/drawing/2014/main" id="{9D0A843B-8E1B-4E31-B534-B144C57AF0BE}"/>
            </a:ext>
          </a:extLst>
        </xdr:cNvPr>
        <xdr:cNvSpPr>
          <a:spLocks noChangeArrowheads="1"/>
        </xdr:cNvSpPr>
      </xdr:nvSpPr>
      <xdr:spPr bwMode="auto">
        <a:xfrm>
          <a:off x="1695450" y="4722495"/>
          <a:ext cx="18531" cy="1518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endParaRPr lang="ja-JP" altLang="en-US" sz="800" b="0" i="0" u="none" strike="noStrike" baseline="0">
            <a:solidFill>
              <a:srgbClr val="008000"/>
            </a:solidFill>
            <a:latin typeface="ＭＳ Ｐゴシック"/>
            <a:ea typeface="ＭＳ Ｐゴシック"/>
          </a:endParaRPr>
        </a:p>
      </xdr:txBody>
    </xdr:sp>
    <xdr:clientData/>
  </xdr:oneCellAnchor>
  <xdr:oneCellAnchor>
    <xdr:from>
      <xdr:col>9</xdr:col>
      <xdr:colOff>200526</xdr:colOff>
      <xdr:row>17</xdr:row>
      <xdr:rowOff>102870</xdr:rowOff>
    </xdr:from>
    <xdr:ext cx="18531" cy="151836"/>
    <xdr:sp macro="" textlink="">
      <xdr:nvSpPr>
        <xdr:cNvPr id="8" name="Rectangle 6">
          <a:extLst>
            <a:ext uri="{FF2B5EF4-FFF2-40B4-BE49-F238E27FC236}">
              <a16:creationId xmlns:a16="http://schemas.microsoft.com/office/drawing/2014/main" id="{BD9522D5-99B7-4C17-914D-7D66EE0CC217}"/>
            </a:ext>
          </a:extLst>
        </xdr:cNvPr>
        <xdr:cNvSpPr>
          <a:spLocks noChangeArrowheads="1"/>
        </xdr:cNvSpPr>
      </xdr:nvSpPr>
      <xdr:spPr bwMode="auto">
        <a:xfrm>
          <a:off x="1697856" y="5044440"/>
          <a:ext cx="18531" cy="1518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endParaRPr lang="ja-JP" altLang="en-US" sz="800" b="0" i="0" u="none" strike="noStrike" baseline="0">
            <a:solidFill>
              <a:sysClr val="windowText" lastClr="000000"/>
            </a:solidFill>
            <a:latin typeface="ＭＳ Ｐゴシック"/>
            <a:ea typeface="ＭＳ Ｐゴシック"/>
          </a:endParaRPr>
        </a:p>
      </xdr:txBody>
    </xdr:sp>
    <xdr:clientData/>
  </xdr:oneCellAnchor>
  <xdr:oneCellAnchor>
    <xdr:from>
      <xdr:col>10</xdr:col>
      <xdr:colOff>4604</xdr:colOff>
      <xdr:row>38</xdr:row>
      <xdr:rowOff>0</xdr:rowOff>
    </xdr:from>
    <xdr:ext cx="18531" cy="151836"/>
    <xdr:sp macro="" textlink="">
      <xdr:nvSpPr>
        <xdr:cNvPr id="9" name="Rectangle 44">
          <a:extLst>
            <a:ext uri="{FF2B5EF4-FFF2-40B4-BE49-F238E27FC236}">
              <a16:creationId xmlns:a16="http://schemas.microsoft.com/office/drawing/2014/main" id="{035FBD7E-07D7-4820-A974-32BB6B81F039}"/>
            </a:ext>
          </a:extLst>
        </xdr:cNvPr>
        <xdr:cNvSpPr>
          <a:spLocks noChangeArrowheads="1"/>
        </xdr:cNvSpPr>
      </xdr:nvSpPr>
      <xdr:spPr bwMode="auto">
        <a:xfrm>
          <a:off x="1701959" y="11744325"/>
          <a:ext cx="18531" cy="1518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endParaRPr lang="ja-JP" altLang="en-US" sz="800" b="0" i="0" u="none" strike="noStrike" baseline="0">
            <a:solidFill>
              <a:sysClr val="windowText" lastClr="000000"/>
            </a:solidFill>
            <a:latin typeface="ＭＳ Ｐゴシック"/>
            <a:ea typeface="ＭＳ Ｐゴシック"/>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ja.wikipedia.org/wiki/H" TargetMode="External"/><Relationship Id="rId13" Type="http://schemas.openxmlformats.org/officeDocument/2006/relationships/hyperlink" Target="https://ja.wikipedia.org/wiki/M" TargetMode="External"/><Relationship Id="rId18" Type="http://schemas.openxmlformats.org/officeDocument/2006/relationships/hyperlink" Target="https://ja.wikipedia.org/wiki/R" TargetMode="External"/><Relationship Id="rId26" Type="http://schemas.openxmlformats.org/officeDocument/2006/relationships/hyperlink" Target="https://ja.wikipedia.org/wiki/Z" TargetMode="External"/><Relationship Id="rId3" Type="http://schemas.openxmlformats.org/officeDocument/2006/relationships/hyperlink" Target="https://ja.wikipedia.org/wiki/C" TargetMode="External"/><Relationship Id="rId21" Type="http://schemas.openxmlformats.org/officeDocument/2006/relationships/hyperlink" Target="https://ja.wikipedia.org/wiki/U" TargetMode="External"/><Relationship Id="rId7" Type="http://schemas.openxmlformats.org/officeDocument/2006/relationships/hyperlink" Target="https://ja.wikipedia.org/wiki/G" TargetMode="External"/><Relationship Id="rId12" Type="http://schemas.openxmlformats.org/officeDocument/2006/relationships/hyperlink" Target="https://ja.wikipedia.org/wiki/L" TargetMode="External"/><Relationship Id="rId17" Type="http://schemas.openxmlformats.org/officeDocument/2006/relationships/hyperlink" Target="https://ja.wikipedia.org/wiki/Q" TargetMode="External"/><Relationship Id="rId25" Type="http://schemas.openxmlformats.org/officeDocument/2006/relationships/hyperlink" Target="https://ja.wikipedia.org/wiki/Y" TargetMode="External"/><Relationship Id="rId2" Type="http://schemas.openxmlformats.org/officeDocument/2006/relationships/hyperlink" Target="https://ja.wikipedia.org/wiki/B" TargetMode="External"/><Relationship Id="rId16" Type="http://schemas.openxmlformats.org/officeDocument/2006/relationships/hyperlink" Target="https://ja.wikipedia.org/wiki/P" TargetMode="External"/><Relationship Id="rId20" Type="http://schemas.openxmlformats.org/officeDocument/2006/relationships/hyperlink" Target="https://ja.wikipedia.org/wiki/T" TargetMode="External"/><Relationship Id="rId1" Type="http://schemas.openxmlformats.org/officeDocument/2006/relationships/hyperlink" Target="https://ja.wikipedia.org/wiki/A" TargetMode="External"/><Relationship Id="rId6" Type="http://schemas.openxmlformats.org/officeDocument/2006/relationships/hyperlink" Target="https://ja.wikipedia.org/wiki/F" TargetMode="External"/><Relationship Id="rId11" Type="http://schemas.openxmlformats.org/officeDocument/2006/relationships/hyperlink" Target="https://ja.wikipedia.org/wiki/K" TargetMode="External"/><Relationship Id="rId24" Type="http://schemas.openxmlformats.org/officeDocument/2006/relationships/hyperlink" Target="https://ja.wikipedia.org/wiki/X" TargetMode="External"/><Relationship Id="rId5" Type="http://schemas.openxmlformats.org/officeDocument/2006/relationships/hyperlink" Target="https://ja.wikipedia.org/wiki/E" TargetMode="External"/><Relationship Id="rId15" Type="http://schemas.openxmlformats.org/officeDocument/2006/relationships/hyperlink" Target="https://ja.wikipedia.org/wiki/O" TargetMode="External"/><Relationship Id="rId23" Type="http://schemas.openxmlformats.org/officeDocument/2006/relationships/hyperlink" Target="https://ja.wikipedia.org/wiki/W" TargetMode="External"/><Relationship Id="rId28" Type="http://schemas.openxmlformats.org/officeDocument/2006/relationships/drawing" Target="../drawings/drawing1.xml"/><Relationship Id="rId10" Type="http://schemas.openxmlformats.org/officeDocument/2006/relationships/hyperlink" Target="https://ja.wikipedia.org/wiki/J" TargetMode="External"/><Relationship Id="rId19" Type="http://schemas.openxmlformats.org/officeDocument/2006/relationships/hyperlink" Target="https://ja.wikipedia.org/wiki/S" TargetMode="External"/><Relationship Id="rId4" Type="http://schemas.openxmlformats.org/officeDocument/2006/relationships/hyperlink" Target="https://ja.wikipedia.org/wiki/D" TargetMode="External"/><Relationship Id="rId9" Type="http://schemas.openxmlformats.org/officeDocument/2006/relationships/hyperlink" Target="https://ja.wikipedia.org/wiki/I" TargetMode="External"/><Relationship Id="rId14" Type="http://schemas.openxmlformats.org/officeDocument/2006/relationships/hyperlink" Target="https://ja.wikipedia.org/wiki/N" TargetMode="External"/><Relationship Id="rId22" Type="http://schemas.openxmlformats.org/officeDocument/2006/relationships/hyperlink" Target="https://ja.wikipedia.org/wiki/V"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ja.wikipedia.org/wiki/H" TargetMode="External"/><Relationship Id="rId13" Type="http://schemas.openxmlformats.org/officeDocument/2006/relationships/hyperlink" Target="https://ja.wikipedia.org/wiki/M" TargetMode="External"/><Relationship Id="rId18" Type="http://schemas.openxmlformats.org/officeDocument/2006/relationships/hyperlink" Target="https://ja.wikipedia.org/wiki/R" TargetMode="External"/><Relationship Id="rId26" Type="http://schemas.openxmlformats.org/officeDocument/2006/relationships/hyperlink" Target="https://ja.wikipedia.org/wiki/Z" TargetMode="External"/><Relationship Id="rId3" Type="http://schemas.openxmlformats.org/officeDocument/2006/relationships/hyperlink" Target="https://ja.wikipedia.org/wiki/C" TargetMode="External"/><Relationship Id="rId21" Type="http://schemas.openxmlformats.org/officeDocument/2006/relationships/hyperlink" Target="https://ja.wikipedia.org/wiki/U" TargetMode="External"/><Relationship Id="rId7" Type="http://schemas.openxmlformats.org/officeDocument/2006/relationships/hyperlink" Target="https://ja.wikipedia.org/wiki/G" TargetMode="External"/><Relationship Id="rId12" Type="http://schemas.openxmlformats.org/officeDocument/2006/relationships/hyperlink" Target="https://ja.wikipedia.org/wiki/L" TargetMode="External"/><Relationship Id="rId17" Type="http://schemas.openxmlformats.org/officeDocument/2006/relationships/hyperlink" Target="https://ja.wikipedia.org/wiki/Q" TargetMode="External"/><Relationship Id="rId25" Type="http://schemas.openxmlformats.org/officeDocument/2006/relationships/hyperlink" Target="https://ja.wikipedia.org/wiki/Y" TargetMode="External"/><Relationship Id="rId2" Type="http://schemas.openxmlformats.org/officeDocument/2006/relationships/hyperlink" Target="https://ja.wikipedia.org/wiki/B" TargetMode="External"/><Relationship Id="rId16" Type="http://schemas.openxmlformats.org/officeDocument/2006/relationships/hyperlink" Target="https://ja.wikipedia.org/wiki/P" TargetMode="External"/><Relationship Id="rId20" Type="http://schemas.openxmlformats.org/officeDocument/2006/relationships/hyperlink" Target="https://ja.wikipedia.org/wiki/T" TargetMode="External"/><Relationship Id="rId29" Type="http://schemas.openxmlformats.org/officeDocument/2006/relationships/vmlDrawing" Target="../drawings/vmlDrawing1.vml"/><Relationship Id="rId1" Type="http://schemas.openxmlformats.org/officeDocument/2006/relationships/hyperlink" Target="https://ja.wikipedia.org/wiki/A" TargetMode="External"/><Relationship Id="rId6" Type="http://schemas.openxmlformats.org/officeDocument/2006/relationships/hyperlink" Target="https://ja.wikipedia.org/wiki/F" TargetMode="External"/><Relationship Id="rId11" Type="http://schemas.openxmlformats.org/officeDocument/2006/relationships/hyperlink" Target="https://ja.wikipedia.org/wiki/K" TargetMode="External"/><Relationship Id="rId24" Type="http://schemas.openxmlformats.org/officeDocument/2006/relationships/hyperlink" Target="https://ja.wikipedia.org/wiki/X" TargetMode="External"/><Relationship Id="rId5" Type="http://schemas.openxmlformats.org/officeDocument/2006/relationships/hyperlink" Target="https://ja.wikipedia.org/wiki/E" TargetMode="External"/><Relationship Id="rId15" Type="http://schemas.openxmlformats.org/officeDocument/2006/relationships/hyperlink" Target="https://ja.wikipedia.org/wiki/O" TargetMode="External"/><Relationship Id="rId23" Type="http://schemas.openxmlformats.org/officeDocument/2006/relationships/hyperlink" Target="https://ja.wikipedia.org/wiki/W" TargetMode="External"/><Relationship Id="rId28" Type="http://schemas.openxmlformats.org/officeDocument/2006/relationships/drawing" Target="../drawings/drawing2.xml"/><Relationship Id="rId10" Type="http://schemas.openxmlformats.org/officeDocument/2006/relationships/hyperlink" Target="https://ja.wikipedia.org/wiki/J" TargetMode="External"/><Relationship Id="rId19" Type="http://schemas.openxmlformats.org/officeDocument/2006/relationships/hyperlink" Target="https://ja.wikipedia.org/wiki/S" TargetMode="External"/><Relationship Id="rId4" Type="http://schemas.openxmlformats.org/officeDocument/2006/relationships/hyperlink" Target="https://ja.wikipedia.org/wiki/D" TargetMode="External"/><Relationship Id="rId9" Type="http://schemas.openxmlformats.org/officeDocument/2006/relationships/hyperlink" Target="https://ja.wikipedia.org/wiki/I" TargetMode="External"/><Relationship Id="rId14" Type="http://schemas.openxmlformats.org/officeDocument/2006/relationships/hyperlink" Target="https://ja.wikipedia.org/wiki/N" TargetMode="External"/><Relationship Id="rId22" Type="http://schemas.openxmlformats.org/officeDocument/2006/relationships/hyperlink" Target="https://ja.wikipedia.org/wiki/V" TargetMode="External"/><Relationship Id="rId27" Type="http://schemas.openxmlformats.org/officeDocument/2006/relationships/printerSettings" Target="../printerSettings/printerSettings2.bin"/><Relationship Id="rId30"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ED6C-A79C-4D0A-B530-C5F12EA4B3A9}">
  <sheetPr>
    <pageSetUpPr fitToPage="1"/>
  </sheetPr>
  <dimension ref="A1:BR720"/>
  <sheetViews>
    <sheetView zoomScale="115" zoomScaleNormal="115" workbookViewId="0">
      <selection activeCell="V56" sqref="V56"/>
    </sheetView>
  </sheetViews>
  <sheetFormatPr defaultColWidth="8.9140625" defaultRowHeight="16.5"/>
  <cols>
    <col min="1" max="5" width="3.58203125" style="10" customWidth="1"/>
    <col min="6" max="26" width="3.08203125" style="10" customWidth="1"/>
    <col min="27" max="28" width="3.58203125" style="9" customWidth="1"/>
    <col min="29" max="43" width="8.9140625" style="10" hidden="1" customWidth="1"/>
    <col min="44" max="44" width="8.9140625" style="10"/>
    <col min="45" max="70" width="2.6640625" style="29" customWidth="1"/>
    <col min="71" max="16384" width="8.9140625" style="10"/>
  </cols>
  <sheetData>
    <row r="1" spans="1:45" ht="12" customHeight="1" thickBot="1">
      <c r="A1" s="426" t="s">
        <v>0</v>
      </c>
      <c r="B1" s="426"/>
      <c r="C1" s="426"/>
      <c r="D1" s="427"/>
      <c r="E1" s="428" t="s">
        <v>1</v>
      </c>
      <c r="F1" s="426"/>
      <c r="G1" s="426"/>
      <c r="H1" s="426"/>
      <c r="I1" s="426"/>
      <c r="J1" s="426"/>
      <c r="K1" s="426"/>
      <c r="L1" s="426"/>
      <c r="M1" s="426"/>
      <c r="N1" s="426"/>
      <c r="O1" s="426"/>
      <c r="P1" s="426"/>
      <c r="Q1" s="426"/>
      <c r="R1" s="426"/>
      <c r="S1" s="426"/>
      <c r="T1" s="426"/>
      <c r="U1" s="426"/>
      <c r="V1" s="429"/>
      <c r="W1" s="430" t="s">
        <v>2</v>
      </c>
      <c r="X1" s="426"/>
      <c r="Y1" s="426"/>
      <c r="Z1" s="426"/>
      <c r="AC1" s="10">
        <v>0</v>
      </c>
      <c r="AD1" s="10">
        <v>1</v>
      </c>
      <c r="AE1" s="10">
        <v>1</v>
      </c>
      <c r="AF1" s="10">
        <v>2021</v>
      </c>
      <c r="AG1" s="10">
        <v>0</v>
      </c>
      <c r="AH1" t="s">
        <v>89</v>
      </c>
      <c r="AS1" s="30"/>
    </row>
    <row r="2" spans="1:45" ht="14.15" customHeight="1" thickTop="1">
      <c r="A2" s="431"/>
      <c r="B2" s="432"/>
      <c r="C2" s="432"/>
      <c r="D2" s="433"/>
      <c r="E2" s="437" t="s">
        <v>155</v>
      </c>
      <c r="F2" s="438"/>
      <c r="G2" s="438"/>
      <c r="H2" s="438"/>
      <c r="I2" s="438"/>
      <c r="J2" s="438"/>
      <c r="K2" s="438"/>
      <c r="L2" s="438"/>
      <c r="M2" s="438"/>
      <c r="N2" s="438"/>
      <c r="O2" s="438"/>
      <c r="P2" s="438"/>
      <c r="Q2" s="438"/>
      <c r="R2" s="438"/>
      <c r="S2" s="438"/>
      <c r="T2" s="438"/>
      <c r="U2" s="438"/>
      <c r="V2" s="439"/>
      <c r="W2" s="443" t="s">
        <v>156</v>
      </c>
      <c r="X2" s="444"/>
      <c r="Y2" s="444"/>
      <c r="Z2" s="444"/>
      <c r="AC2" s="10">
        <v>1</v>
      </c>
      <c r="AD2" s="10">
        <v>2</v>
      </c>
      <c r="AE2" s="10">
        <v>2</v>
      </c>
      <c r="AF2" s="10">
        <v>2022</v>
      </c>
      <c r="AG2" s="10">
        <v>1</v>
      </c>
      <c r="AH2" t="s">
        <v>90</v>
      </c>
    </row>
    <row r="3" spans="1:45" ht="14.15" customHeight="1" thickBot="1">
      <c r="A3" s="434"/>
      <c r="B3" s="435"/>
      <c r="C3" s="435"/>
      <c r="D3" s="436"/>
      <c r="E3" s="440"/>
      <c r="F3" s="441"/>
      <c r="G3" s="441"/>
      <c r="H3" s="441"/>
      <c r="I3" s="441"/>
      <c r="J3" s="441"/>
      <c r="K3" s="441"/>
      <c r="L3" s="441"/>
      <c r="M3" s="441"/>
      <c r="N3" s="441"/>
      <c r="O3" s="441"/>
      <c r="P3" s="441"/>
      <c r="Q3" s="441"/>
      <c r="R3" s="441"/>
      <c r="S3" s="441"/>
      <c r="T3" s="441"/>
      <c r="U3" s="441"/>
      <c r="V3" s="442"/>
      <c r="W3" s="445"/>
      <c r="X3" s="446"/>
      <c r="Y3" s="446"/>
      <c r="Z3" s="446"/>
      <c r="AC3" s="10">
        <v>2</v>
      </c>
      <c r="AD3" s="10">
        <v>3</v>
      </c>
      <c r="AE3" s="10">
        <v>3</v>
      </c>
      <c r="AF3" s="10">
        <v>2023</v>
      </c>
      <c r="AG3" s="10">
        <v>2</v>
      </c>
      <c r="AH3" t="s">
        <v>91</v>
      </c>
    </row>
    <row r="4" spans="1:45" ht="12" customHeight="1" thickTop="1">
      <c r="A4" s="447" t="s">
        <v>3</v>
      </c>
      <c r="B4" s="447"/>
      <c r="C4" s="447"/>
      <c r="D4" s="448"/>
      <c r="E4" s="11" t="s">
        <v>4</v>
      </c>
      <c r="F4" s="449" t="s">
        <v>153</v>
      </c>
      <c r="G4" s="449"/>
      <c r="H4" s="449"/>
      <c r="I4" s="449"/>
      <c r="J4" s="449"/>
      <c r="K4" s="449" t="s">
        <v>154</v>
      </c>
      <c r="L4" s="449"/>
      <c r="M4" s="449"/>
      <c r="N4" s="449"/>
      <c r="O4" s="449"/>
      <c r="P4" s="450" t="s">
        <v>5</v>
      </c>
      <c r="Q4" s="450"/>
      <c r="R4" s="450"/>
      <c r="S4" s="450"/>
      <c r="T4" s="450"/>
      <c r="U4" s="450"/>
      <c r="V4" s="450"/>
      <c r="W4" s="450"/>
      <c r="X4" s="450"/>
      <c r="Y4" s="450"/>
      <c r="Z4" s="451"/>
      <c r="AB4" s="10"/>
      <c r="AC4" s="10">
        <v>3</v>
      </c>
      <c r="AD4" s="10">
        <v>4</v>
      </c>
      <c r="AE4" s="10">
        <v>4</v>
      </c>
      <c r="AF4" s="10">
        <v>2024</v>
      </c>
      <c r="AG4" s="10">
        <v>3</v>
      </c>
      <c r="AH4" t="s">
        <v>92</v>
      </c>
    </row>
    <row r="5" spans="1:45" ht="16.25" customHeight="1">
      <c r="A5" s="471"/>
      <c r="B5" s="471"/>
      <c r="C5" s="471"/>
      <c r="D5" s="472"/>
      <c r="E5" s="475" t="s">
        <v>6</v>
      </c>
      <c r="F5" s="477" t="s">
        <v>151</v>
      </c>
      <c r="G5" s="477"/>
      <c r="H5" s="477"/>
      <c r="I5" s="477"/>
      <c r="J5" s="477"/>
      <c r="K5" s="477" t="s">
        <v>152</v>
      </c>
      <c r="L5" s="477"/>
      <c r="M5" s="477"/>
      <c r="N5" s="477"/>
      <c r="O5" s="477"/>
      <c r="P5" s="105" t="s">
        <v>7</v>
      </c>
      <c r="Q5" s="12" t="s">
        <v>8</v>
      </c>
      <c r="R5" s="479">
        <v>1</v>
      </c>
      <c r="S5" s="480"/>
      <c r="T5" s="483" t="s">
        <v>9</v>
      </c>
      <c r="U5" s="479">
        <v>1</v>
      </c>
      <c r="V5" s="480"/>
      <c r="W5" s="483" t="s">
        <v>10</v>
      </c>
      <c r="X5" s="479">
        <v>1</v>
      </c>
      <c r="Y5" s="480"/>
      <c r="Z5" s="452" t="s">
        <v>11</v>
      </c>
      <c r="AB5" s="10"/>
      <c r="AC5" s="10">
        <v>4</v>
      </c>
      <c r="AD5" s="10">
        <v>5</v>
      </c>
      <c r="AE5" s="10">
        <v>5</v>
      </c>
      <c r="AF5" s="10">
        <v>2025</v>
      </c>
      <c r="AG5" s="10">
        <v>4</v>
      </c>
      <c r="AH5" t="s">
        <v>93</v>
      </c>
    </row>
    <row r="6" spans="1:45" ht="16.25" customHeight="1">
      <c r="A6" s="473"/>
      <c r="B6" s="473"/>
      <c r="C6" s="473"/>
      <c r="D6" s="474"/>
      <c r="E6" s="476"/>
      <c r="F6" s="478"/>
      <c r="G6" s="478"/>
      <c r="H6" s="478"/>
      <c r="I6" s="478"/>
      <c r="J6" s="478"/>
      <c r="K6" s="478"/>
      <c r="L6" s="478"/>
      <c r="M6" s="478"/>
      <c r="N6" s="478"/>
      <c r="O6" s="478"/>
      <c r="P6" s="106" t="s">
        <v>150</v>
      </c>
      <c r="Q6" s="13" t="s">
        <v>12</v>
      </c>
      <c r="R6" s="481"/>
      <c r="S6" s="482"/>
      <c r="T6" s="484"/>
      <c r="U6" s="481"/>
      <c r="V6" s="482"/>
      <c r="W6" s="484"/>
      <c r="X6" s="481"/>
      <c r="Y6" s="482"/>
      <c r="Z6" s="453"/>
      <c r="AB6" s="10"/>
      <c r="AC6" s="10">
        <v>5</v>
      </c>
      <c r="AD6" s="10">
        <v>6</v>
      </c>
      <c r="AE6" s="10">
        <v>6</v>
      </c>
      <c r="AF6" s="10">
        <v>2026</v>
      </c>
      <c r="AG6" s="10">
        <v>5</v>
      </c>
      <c r="AH6" t="s">
        <v>94</v>
      </c>
    </row>
    <row r="7" spans="1:45" ht="15" customHeight="1">
      <c r="A7" s="454" t="s">
        <v>13</v>
      </c>
      <c r="B7" s="455"/>
      <c r="C7" s="455"/>
      <c r="D7" s="455"/>
      <c r="E7" s="458" t="s">
        <v>14</v>
      </c>
      <c r="F7" s="459"/>
      <c r="G7" s="460">
        <v>7</v>
      </c>
      <c r="H7" s="461"/>
      <c r="I7" s="461"/>
      <c r="J7" s="462" t="s">
        <v>9</v>
      </c>
      <c r="K7" s="460">
        <v>12</v>
      </c>
      <c r="L7" s="461"/>
      <c r="M7" s="461"/>
      <c r="N7" s="462" t="s">
        <v>15</v>
      </c>
      <c r="O7" s="460">
        <v>31</v>
      </c>
      <c r="P7" s="461"/>
      <c r="Q7" s="461"/>
      <c r="R7" s="462" t="s">
        <v>11</v>
      </c>
      <c r="S7" s="463" t="s">
        <v>16</v>
      </c>
      <c r="T7" s="464"/>
      <c r="U7" s="467"/>
      <c r="V7" s="467"/>
      <c r="W7" s="467"/>
      <c r="X7" s="467"/>
      <c r="Y7" s="467"/>
      <c r="Z7" s="468"/>
      <c r="AC7" s="10">
        <v>6</v>
      </c>
      <c r="AD7" s="10">
        <v>7</v>
      </c>
      <c r="AE7" s="10">
        <v>7</v>
      </c>
      <c r="AF7" s="10">
        <v>2027</v>
      </c>
      <c r="AG7" s="10">
        <v>6</v>
      </c>
      <c r="AH7" t="s">
        <v>95</v>
      </c>
    </row>
    <row r="8" spans="1:45" ht="15" customHeight="1">
      <c r="A8" s="456"/>
      <c r="B8" s="457"/>
      <c r="C8" s="457"/>
      <c r="D8" s="457"/>
      <c r="E8" s="458"/>
      <c r="F8" s="459"/>
      <c r="G8" s="460"/>
      <c r="H8" s="461"/>
      <c r="I8" s="461"/>
      <c r="J8" s="462"/>
      <c r="K8" s="460"/>
      <c r="L8" s="461"/>
      <c r="M8" s="461"/>
      <c r="N8" s="462"/>
      <c r="O8" s="460"/>
      <c r="P8" s="461"/>
      <c r="Q8" s="461"/>
      <c r="R8" s="462"/>
      <c r="S8" s="465"/>
      <c r="T8" s="466"/>
      <c r="U8" s="469"/>
      <c r="V8" s="469"/>
      <c r="W8" s="469"/>
      <c r="X8" s="469"/>
      <c r="Y8" s="469"/>
      <c r="Z8" s="470"/>
      <c r="AC8" s="10">
        <v>7</v>
      </c>
      <c r="AD8" s="10">
        <v>8</v>
      </c>
      <c r="AE8" s="10">
        <v>8</v>
      </c>
      <c r="AF8" s="10">
        <v>2028</v>
      </c>
      <c r="AG8" s="10">
        <v>7</v>
      </c>
      <c r="AH8" t="s">
        <v>96</v>
      </c>
    </row>
    <row r="9" spans="1:45" ht="16.25" customHeight="1">
      <c r="A9" s="485" t="s">
        <v>57</v>
      </c>
      <c r="B9" s="486"/>
      <c r="C9" s="489" t="s">
        <v>7</v>
      </c>
      <c r="D9" s="489"/>
      <c r="E9" s="491" t="s">
        <v>60</v>
      </c>
      <c r="F9" s="491"/>
      <c r="G9" s="491"/>
      <c r="H9" s="491"/>
      <c r="I9" s="491"/>
      <c r="J9" s="493" t="s">
        <v>150</v>
      </c>
      <c r="K9" s="494"/>
      <c r="L9" s="491" t="s">
        <v>61</v>
      </c>
      <c r="M9" s="491"/>
      <c r="N9" s="491"/>
      <c r="O9" s="491"/>
      <c r="P9" s="497"/>
      <c r="Q9" s="494" t="s">
        <v>7</v>
      </c>
      <c r="R9" s="494"/>
      <c r="S9" s="499" t="s">
        <v>17</v>
      </c>
      <c r="T9" s="499"/>
      <c r="U9" s="499"/>
      <c r="V9" s="499"/>
      <c r="W9" s="499"/>
      <c r="X9" s="499"/>
      <c r="Y9" s="499"/>
      <c r="Z9" s="500"/>
      <c r="AC9" s="10">
        <v>8</v>
      </c>
      <c r="AD9" s="10">
        <v>9</v>
      </c>
      <c r="AE9" s="10">
        <v>9</v>
      </c>
      <c r="AF9" s="10">
        <v>2029</v>
      </c>
      <c r="AG9" s="10">
        <v>8</v>
      </c>
      <c r="AH9" t="s">
        <v>97</v>
      </c>
    </row>
    <row r="10" spans="1:45" ht="16.25" customHeight="1">
      <c r="A10" s="487"/>
      <c r="B10" s="488"/>
      <c r="C10" s="490"/>
      <c r="D10" s="490"/>
      <c r="E10" s="492"/>
      <c r="F10" s="492"/>
      <c r="G10" s="492"/>
      <c r="H10" s="492"/>
      <c r="I10" s="492"/>
      <c r="J10" s="495"/>
      <c r="K10" s="496"/>
      <c r="L10" s="492"/>
      <c r="M10" s="492"/>
      <c r="N10" s="492"/>
      <c r="O10" s="492"/>
      <c r="P10" s="498"/>
      <c r="Q10" s="496"/>
      <c r="R10" s="496"/>
      <c r="S10" s="492"/>
      <c r="T10" s="492"/>
      <c r="U10" s="492"/>
      <c r="V10" s="492"/>
      <c r="W10" s="492"/>
      <c r="X10" s="492"/>
      <c r="Y10" s="492"/>
      <c r="Z10" s="501"/>
      <c r="AC10" s="10">
        <v>9</v>
      </c>
      <c r="AD10" s="10">
        <v>10</v>
      </c>
      <c r="AE10" s="10">
        <v>10</v>
      </c>
      <c r="AF10" s="10">
        <v>2030</v>
      </c>
      <c r="AG10" s="10">
        <v>9</v>
      </c>
      <c r="AH10" t="s">
        <v>98</v>
      </c>
    </row>
    <row r="11" spans="1:45" ht="22.25" customHeight="1">
      <c r="A11" s="454" t="s">
        <v>58</v>
      </c>
      <c r="B11" s="455"/>
      <c r="C11" s="502" t="s">
        <v>150</v>
      </c>
      <c r="D11" s="503"/>
      <c r="E11" s="506" t="s">
        <v>66</v>
      </c>
      <c r="F11" s="506"/>
      <c r="G11" s="506"/>
      <c r="H11" s="506"/>
      <c r="I11" s="507"/>
      <c r="J11" s="510" t="s">
        <v>7</v>
      </c>
      <c r="K11" s="511"/>
      <c r="L11" s="506" t="s">
        <v>59</v>
      </c>
      <c r="M11" s="506"/>
      <c r="N11" s="506"/>
      <c r="O11" s="506"/>
      <c r="P11" s="507"/>
      <c r="Q11" s="510" t="s">
        <v>7</v>
      </c>
      <c r="R11" s="511"/>
      <c r="S11" s="514" t="s">
        <v>70</v>
      </c>
      <c r="T11" s="506"/>
      <c r="U11" s="515" t="s">
        <v>22</v>
      </c>
      <c r="V11" s="517"/>
      <c r="W11" s="517"/>
      <c r="X11" s="517"/>
      <c r="Y11" s="517"/>
      <c r="Z11" s="519" t="s">
        <v>71</v>
      </c>
      <c r="AC11" s="10">
        <v>10</v>
      </c>
      <c r="AD11" s="10">
        <v>11</v>
      </c>
      <c r="AE11" s="10">
        <v>11</v>
      </c>
      <c r="AF11" s="10">
        <v>2031</v>
      </c>
      <c r="AH11" t="s">
        <v>99</v>
      </c>
    </row>
    <row r="12" spans="1:45" ht="14" customHeight="1">
      <c r="A12" s="456"/>
      <c r="B12" s="457"/>
      <c r="C12" s="504"/>
      <c r="D12" s="505"/>
      <c r="E12" s="508"/>
      <c r="F12" s="508"/>
      <c r="G12" s="508"/>
      <c r="H12" s="508"/>
      <c r="I12" s="509"/>
      <c r="J12" s="512"/>
      <c r="K12" s="513"/>
      <c r="L12" s="14" t="s">
        <v>43</v>
      </c>
      <c r="M12" s="5"/>
      <c r="N12" s="15" t="s">
        <v>44</v>
      </c>
      <c r="O12" s="26"/>
      <c r="P12" s="16" t="s">
        <v>45</v>
      </c>
      <c r="Q12" s="512"/>
      <c r="R12" s="513"/>
      <c r="S12" s="508"/>
      <c r="T12" s="508"/>
      <c r="U12" s="516"/>
      <c r="V12" s="518"/>
      <c r="W12" s="518"/>
      <c r="X12" s="518"/>
      <c r="Y12" s="518"/>
      <c r="Z12" s="453"/>
      <c r="AC12" s="10">
        <v>11</v>
      </c>
      <c r="AD12" s="10">
        <v>12</v>
      </c>
      <c r="AE12" s="10">
        <v>12</v>
      </c>
      <c r="AF12" s="10">
        <v>2032</v>
      </c>
      <c r="AH12" t="s">
        <v>100</v>
      </c>
    </row>
    <row r="13" spans="1:45" ht="15" customHeight="1">
      <c r="A13" s="454" t="s">
        <v>76</v>
      </c>
      <c r="B13" s="455"/>
      <c r="C13" s="522" t="s">
        <v>150</v>
      </c>
      <c r="D13" s="523"/>
      <c r="E13" s="98" t="s">
        <v>18</v>
      </c>
      <c r="F13" s="528" t="s">
        <v>19</v>
      </c>
      <c r="G13" s="528"/>
      <c r="H13" s="528"/>
      <c r="I13" s="528"/>
      <c r="J13" s="528"/>
      <c r="K13" s="528"/>
      <c r="L13" s="528"/>
      <c r="M13" s="528"/>
      <c r="N13" s="528"/>
      <c r="O13" s="528"/>
      <c r="P13" s="528"/>
      <c r="Q13" s="528"/>
      <c r="R13" s="528"/>
      <c r="S13" s="528"/>
      <c r="T13" s="528"/>
      <c r="U13" s="528"/>
      <c r="V13" s="528"/>
      <c r="W13" s="528"/>
      <c r="X13" s="528"/>
      <c r="Y13" s="528"/>
      <c r="Z13" s="529"/>
      <c r="AC13" s="10">
        <v>12</v>
      </c>
      <c r="AE13" s="10">
        <v>13</v>
      </c>
      <c r="AF13" s="10">
        <v>2033</v>
      </c>
      <c r="AH13" t="s">
        <v>101</v>
      </c>
    </row>
    <row r="14" spans="1:45" ht="15" customHeight="1">
      <c r="A14" s="520"/>
      <c r="B14" s="521"/>
      <c r="C14" s="524"/>
      <c r="D14" s="525"/>
      <c r="E14" s="103" t="s">
        <v>20</v>
      </c>
      <c r="F14" s="530" t="s">
        <v>72</v>
      </c>
      <c r="G14" s="530"/>
      <c r="H14" s="530"/>
      <c r="I14" s="530"/>
      <c r="J14" s="530"/>
      <c r="K14" s="530"/>
      <c r="L14" s="530"/>
      <c r="M14" s="530"/>
      <c r="N14" s="530"/>
      <c r="O14" s="530"/>
      <c r="P14" s="530"/>
      <c r="Q14" s="530"/>
      <c r="R14" s="530"/>
      <c r="S14" s="530"/>
      <c r="T14" s="530"/>
      <c r="U14" s="530"/>
      <c r="V14" s="530"/>
      <c r="W14" s="530"/>
      <c r="X14" s="530"/>
      <c r="Y14" s="530"/>
      <c r="Z14" s="531"/>
      <c r="AC14" s="10">
        <v>13</v>
      </c>
      <c r="AE14" s="10">
        <v>14</v>
      </c>
      <c r="AF14" s="10">
        <v>2034</v>
      </c>
      <c r="AH14" t="s">
        <v>102</v>
      </c>
    </row>
    <row r="15" spans="1:45" ht="15" customHeight="1">
      <c r="A15" s="520"/>
      <c r="B15" s="521"/>
      <c r="C15" s="524"/>
      <c r="D15" s="525"/>
      <c r="E15" s="104" t="s">
        <v>21</v>
      </c>
      <c r="F15" s="532" t="s">
        <v>73</v>
      </c>
      <c r="G15" s="532"/>
      <c r="H15" s="532"/>
      <c r="I15" s="532"/>
      <c r="J15" s="532"/>
      <c r="K15" s="532"/>
      <c r="L15" s="532"/>
      <c r="M15" s="532"/>
      <c r="N15" s="532"/>
      <c r="O15" s="532"/>
      <c r="P15" s="532"/>
      <c r="Q15" s="532"/>
      <c r="R15" s="532"/>
      <c r="S15" s="532"/>
      <c r="T15" s="532"/>
      <c r="U15" s="532"/>
      <c r="V15" s="532"/>
      <c r="W15" s="532"/>
      <c r="X15" s="532"/>
      <c r="Y15" s="532"/>
      <c r="Z15" s="533"/>
      <c r="AC15" s="10">
        <v>14</v>
      </c>
      <c r="AE15" s="10">
        <v>15</v>
      </c>
      <c r="AF15" s="10">
        <v>2035</v>
      </c>
      <c r="AH15" t="s">
        <v>103</v>
      </c>
    </row>
    <row r="16" spans="1:45" ht="15" customHeight="1">
      <c r="A16" s="456"/>
      <c r="B16" s="457"/>
      <c r="C16" s="526"/>
      <c r="D16" s="527"/>
      <c r="E16" s="99"/>
      <c r="F16" s="534" t="s">
        <v>74</v>
      </c>
      <c r="G16" s="534"/>
      <c r="H16" s="534"/>
      <c r="I16" s="534"/>
      <c r="J16" s="534"/>
      <c r="K16" s="534"/>
      <c r="L16" s="534"/>
      <c r="M16" s="535" t="s">
        <v>77</v>
      </c>
      <c r="N16" s="535"/>
      <c r="O16" s="535"/>
      <c r="P16" s="535"/>
      <c r="Q16" s="536"/>
      <c r="R16" s="536"/>
      <c r="S16" s="100" t="s">
        <v>23</v>
      </c>
      <c r="T16" s="101" t="s">
        <v>24</v>
      </c>
      <c r="U16" s="535" t="s">
        <v>75</v>
      </c>
      <c r="V16" s="535"/>
      <c r="W16" s="536"/>
      <c r="X16" s="536"/>
      <c r="Y16" s="100" t="s">
        <v>23</v>
      </c>
      <c r="Z16" s="102" t="s">
        <v>24</v>
      </c>
      <c r="AC16" s="10">
        <v>15</v>
      </c>
      <c r="AE16" s="10">
        <v>16</v>
      </c>
      <c r="AF16" s="10">
        <v>2036</v>
      </c>
      <c r="AH16" t="s">
        <v>104</v>
      </c>
    </row>
    <row r="17" spans="1:34" ht="15" customHeight="1">
      <c r="A17" s="454" t="s">
        <v>62</v>
      </c>
      <c r="B17" s="455"/>
      <c r="C17" s="537" t="s">
        <v>150</v>
      </c>
      <c r="D17" s="526"/>
      <c r="E17" s="539" t="s">
        <v>25</v>
      </c>
      <c r="F17" s="539"/>
      <c r="G17" s="539"/>
      <c r="H17" s="539"/>
      <c r="I17" s="540" t="s">
        <v>26</v>
      </c>
      <c r="J17" s="541"/>
      <c r="K17" s="541"/>
      <c r="L17" s="541"/>
      <c r="M17" s="541"/>
      <c r="N17" s="541"/>
      <c r="O17" s="541"/>
      <c r="P17" s="541"/>
      <c r="Q17" s="541"/>
      <c r="R17" s="541"/>
      <c r="S17" s="541"/>
      <c r="T17" s="541"/>
      <c r="U17" s="541"/>
      <c r="V17" s="541"/>
      <c r="W17" s="541"/>
      <c r="X17" s="541"/>
      <c r="Y17" s="541"/>
      <c r="Z17" s="560" t="s">
        <v>24</v>
      </c>
      <c r="AC17" s="10">
        <v>16</v>
      </c>
      <c r="AE17" s="10">
        <v>17</v>
      </c>
      <c r="AF17" s="10">
        <v>2037</v>
      </c>
      <c r="AH17" t="s">
        <v>105</v>
      </c>
    </row>
    <row r="18" spans="1:34" ht="15" customHeight="1">
      <c r="A18" s="520"/>
      <c r="B18" s="521"/>
      <c r="C18" s="538"/>
      <c r="D18" s="522"/>
      <c r="E18" s="539"/>
      <c r="F18" s="539"/>
      <c r="G18" s="539"/>
      <c r="H18" s="539"/>
      <c r="I18" s="540"/>
      <c r="J18" s="541"/>
      <c r="K18" s="541"/>
      <c r="L18" s="541"/>
      <c r="M18" s="541"/>
      <c r="N18" s="541"/>
      <c r="O18" s="541"/>
      <c r="P18" s="541"/>
      <c r="Q18" s="541"/>
      <c r="R18" s="541"/>
      <c r="S18" s="541"/>
      <c r="T18" s="541"/>
      <c r="U18" s="541"/>
      <c r="V18" s="541"/>
      <c r="W18" s="541"/>
      <c r="X18" s="541"/>
      <c r="Y18" s="541"/>
      <c r="Z18" s="560"/>
      <c r="AC18" s="10">
        <v>17</v>
      </c>
      <c r="AE18" s="10">
        <v>18</v>
      </c>
      <c r="AF18" s="10">
        <v>2038</v>
      </c>
      <c r="AH18" t="s">
        <v>106</v>
      </c>
    </row>
    <row r="19" spans="1:34" ht="15" customHeight="1">
      <c r="A19" s="520"/>
      <c r="B19" s="521"/>
      <c r="C19" s="561" t="s">
        <v>7</v>
      </c>
      <c r="D19" s="562"/>
      <c r="E19" s="565" t="s">
        <v>27</v>
      </c>
      <c r="F19" s="565"/>
      <c r="G19" s="565"/>
      <c r="H19" s="565"/>
      <c r="I19" s="567" t="s">
        <v>7</v>
      </c>
      <c r="J19" s="569" t="s">
        <v>78</v>
      </c>
      <c r="K19" s="569"/>
      <c r="L19" s="569"/>
      <c r="M19" s="569"/>
      <c r="N19" s="571" t="s">
        <v>7</v>
      </c>
      <c r="O19" s="569" t="s">
        <v>28</v>
      </c>
      <c r="P19" s="569"/>
      <c r="Q19" s="569"/>
      <c r="R19" s="569"/>
      <c r="S19" s="569"/>
      <c r="T19" s="573"/>
      <c r="U19" s="573"/>
      <c r="V19" s="573"/>
      <c r="W19" s="573"/>
      <c r="X19" s="573"/>
      <c r="Y19" s="573"/>
      <c r="Z19" s="452"/>
      <c r="AC19" s="10">
        <v>18</v>
      </c>
      <c r="AE19" s="10">
        <v>19</v>
      </c>
      <c r="AF19" s="10">
        <v>2039</v>
      </c>
      <c r="AH19" t="s">
        <v>107</v>
      </c>
    </row>
    <row r="20" spans="1:34" ht="15" customHeight="1">
      <c r="A20" s="520"/>
      <c r="B20" s="521"/>
      <c r="C20" s="563"/>
      <c r="D20" s="564"/>
      <c r="E20" s="566"/>
      <c r="F20" s="566"/>
      <c r="G20" s="566"/>
      <c r="H20" s="566"/>
      <c r="I20" s="568"/>
      <c r="J20" s="570"/>
      <c r="K20" s="570"/>
      <c r="L20" s="570"/>
      <c r="M20" s="570"/>
      <c r="N20" s="572"/>
      <c r="O20" s="570"/>
      <c r="P20" s="570"/>
      <c r="Q20" s="570"/>
      <c r="R20" s="570"/>
      <c r="S20" s="570"/>
      <c r="T20" s="574"/>
      <c r="U20" s="574"/>
      <c r="V20" s="574"/>
      <c r="W20" s="574"/>
      <c r="X20" s="574"/>
      <c r="Y20" s="574"/>
      <c r="Z20" s="575"/>
      <c r="AC20" s="10">
        <v>19</v>
      </c>
      <c r="AE20" s="10">
        <v>20</v>
      </c>
      <c r="AF20" s="10">
        <v>2040</v>
      </c>
      <c r="AH20" t="s">
        <v>108</v>
      </c>
    </row>
    <row r="21" spans="1:34" ht="15" customHeight="1">
      <c r="A21" s="520"/>
      <c r="B21" s="521"/>
      <c r="C21" s="542" t="s">
        <v>7</v>
      </c>
      <c r="D21" s="543"/>
      <c r="E21" s="546" t="s">
        <v>29</v>
      </c>
      <c r="F21" s="546"/>
      <c r="G21" s="546"/>
      <c r="H21" s="547"/>
      <c r="I21" s="548" t="s">
        <v>63</v>
      </c>
      <c r="J21" s="549"/>
      <c r="K21" s="549"/>
      <c r="L21" s="549"/>
      <c r="M21" s="549"/>
      <c r="N21" s="549"/>
      <c r="O21" s="549"/>
      <c r="P21" s="549"/>
      <c r="Q21" s="549"/>
      <c r="R21" s="549"/>
      <c r="S21" s="549"/>
      <c r="T21" s="549"/>
      <c r="U21" s="549"/>
      <c r="V21" s="549"/>
      <c r="W21" s="549"/>
      <c r="X21" s="549"/>
      <c r="Y21" s="549"/>
      <c r="Z21" s="550"/>
      <c r="AC21" s="10">
        <v>20</v>
      </c>
      <c r="AE21" s="10">
        <v>21</v>
      </c>
      <c r="AF21" s="10">
        <v>2041</v>
      </c>
      <c r="AH21" t="s">
        <v>109</v>
      </c>
    </row>
    <row r="22" spans="1:34" ht="15" customHeight="1">
      <c r="A22" s="520"/>
      <c r="B22" s="521"/>
      <c r="C22" s="542"/>
      <c r="D22" s="543"/>
      <c r="E22" s="546"/>
      <c r="F22" s="546"/>
      <c r="G22" s="546"/>
      <c r="H22" s="547"/>
      <c r="I22" s="6" t="s">
        <v>7</v>
      </c>
      <c r="J22" s="551" t="s">
        <v>30</v>
      </c>
      <c r="K22" s="551"/>
      <c r="L22" s="551"/>
      <c r="M22" s="552"/>
      <c r="N22" s="6" t="s">
        <v>7</v>
      </c>
      <c r="O22" s="551" t="s">
        <v>31</v>
      </c>
      <c r="P22" s="551"/>
      <c r="Q22" s="551"/>
      <c r="R22" s="552"/>
      <c r="S22" s="6" t="s">
        <v>7</v>
      </c>
      <c r="T22" s="551" t="s">
        <v>64</v>
      </c>
      <c r="U22" s="551"/>
      <c r="V22" s="551"/>
      <c r="W22" s="551"/>
      <c r="X22" s="551"/>
      <c r="Y22" s="551"/>
      <c r="Z22" s="553"/>
      <c r="AC22" s="10">
        <v>21</v>
      </c>
      <c r="AE22" s="10">
        <v>22</v>
      </c>
      <c r="AF22" s="10">
        <v>2042</v>
      </c>
      <c r="AH22" t="s">
        <v>110</v>
      </c>
    </row>
    <row r="23" spans="1:34" ht="15" customHeight="1">
      <c r="A23" s="520"/>
      <c r="B23" s="521"/>
      <c r="C23" s="542"/>
      <c r="D23" s="543"/>
      <c r="E23" s="546"/>
      <c r="F23" s="546"/>
      <c r="G23" s="546"/>
      <c r="H23" s="547"/>
      <c r="I23" s="554" t="s">
        <v>32</v>
      </c>
      <c r="J23" s="555"/>
      <c r="K23" s="555"/>
      <c r="L23" s="555"/>
      <c r="M23" s="555"/>
      <c r="N23" s="555"/>
      <c r="O23" s="555"/>
      <c r="P23" s="555"/>
      <c r="Q23" s="555"/>
      <c r="R23" s="555"/>
      <c r="S23" s="555"/>
      <c r="T23" s="555"/>
      <c r="U23" s="555"/>
      <c r="V23" s="555"/>
      <c r="W23" s="555"/>
      <c r="X23" s="555"/>
      <c r="Y23" s="555"/>
      <c r="Z23" s="556"/>
      <c r="AC23" s="10">
        <v>22</v>
      </c>
      <c r="AE23" s="10">
        <v>23</v>
      </c>
      <c r="AF23" s="10">
        <v>2043</v>
      </c>
      <c r="AH23" t="s">
        <v>111</v>
      </c>
    </row>
    <row r="24" spans="1:34" ht="15" customHeight="1">
      <c r="A24" s="520"/>
      <c r="B24" s="521"/>
      <c r="C24" s="542"/>
      <c r="D24" s="543"/>
      <c r="E24" s="546"/>
      <c r="F24" s="546"/>
      <c r="G24" s="546"/>
      <c r="H24" s="547"/>
      <c r="I24" s="1" t="s">
        <v>7</v>
      </c>
      <c r="J24" s="557" t="s">
        <v>33</v>
      </c>
      <c r="K24" s="557"/>
      <c r="L24" s="557"/>
      <c r="M24" s="558"/>
      <c r="N24" s="2" t="s">
        <v>7</v>
      </c>
      <c r="O24" s="557" t="s">
        <v>34</v>
      </c>
      <c r="P24" s="557"/>
      <c r="Q24" s="557"/>
      <c r="R24" s="558"/>
      <c r="S24" s="2" t="s">
        <v>7</v>
      </c>
      <c r="T24" s="557" t="s">
        <v>35</v>
      </c>
      <c r="U24" s="557"/>
      <c r="V24" s="557"/>
      <c r="W24" s="557"/>
      <c r="X24" s="557"/>
      <c r="Y24" s="557"/>
      <c r="Z24" s="559"/>
      <c r="AC24" s="10">
        <v>23</v>
      </c>
      <c r="AE24" s="10">
        <v>24</v>
      </c>
      <c r="AF24" s="10">
        <v>2044</v>
      </c>
      <c r="AH24" t="s">
        <v>112</v>
      </c>
    </row>
    <row r="25" spans="1:34" ht="15" customHeight="1">
      <c r="A25" s="520"/>
      <c r="B25" s="521"/>
      <c r="C25" s="542"/>
      <c r="D25" s="543"/>
      <c r="E25" s="631" t="s">
        <v>81</v>
      </c>
      <c r="F25" s="631"/>
      <c r="G25" s="631"/>
      <c r="H25" s="632"/>
      <c r="I25" s="603"/>
      <c r="J25" s="604"/>
      <c r="K25" s="604"/>
      <c r="L25" s="604"/>
      <c r="M25" s="635" t="s">
        <v>79</v>
      </c>
      <c r="N25" s="600" t="s">
        <v>82</v>
      </c>
      <c r="O25" s="601"/>
      <c r="P25" s="601"/>
      <c r="Q25" s="603"/>
      <c r="R25" s="604"/>
      <c r="S25" s="604"/>
      <c r="T25" s="637" t="s">
        <v>79</v>
      </c>
      <c r="U25" s="600" t="s">
        <v>80</v>
      </c>
      <c r="V25" s="601"/>
      <c r="W25" s="601"/>
      <c r="X25" s="603"/>
      <c r="Y25" s="604"/>
      <c r="Z25" s="607" t="s">
        <v>36</v>
      </c>
      <c r="AC25" s="10">
        <v>24</v>
      </c>
      <c r="AE25" s="10">
        <v>25</v>
      </c>
      <c r="AF25" s="10">
        <v>2045</v>
      </c>
      <c r="AH25" t="s">
        <v>113</v>
      </c>
    </row>
    <row r="26" spans="1:34" ht="15" customHeight="1">
      <c r="A26" s="520"/>
      <c r="B26" s="521"/>
      <c r="C26" s="544"/>
      <c r="D26" s="545"/>
      <c r="E26" s="633"/>
      <c r="F26" s="633"/>
      <c r="G26" s="633"/>
      <c r="H26" s="634"/>
      <c r="I26" s="605"/>
      <c r="J26" s="606"/>
      <c r="K26" s="606"/>
      <c r="L26" s="606"/>
      <c r="M26" s="636"/>
      <c r="N26" s="602"/>
      <c r="O26" s="602"/>
      <c r="P26" s="602"/>
      <c r="Q26" s="605"/>
      <c r="R26" s="606"/>
      <c r="S26" s="606"/>
      <c r="T26" s="638"/>
      <c r="U26" s="602"/>
      <c r="V26" s="602"/>
      <c r="W26" s="602"/>
      <c r="X26" s="605"/>
      <c r="Y26" s="606"/>
      <c r="Z26" s="608"/>
      <c r="AC26" s="10">
        <v>25</v>
      </c>
      <c r="AE26" s="10">
        <v>26</v>
      </c>
      <c r="AF26" s="10">
        <v>2046</v>
      </c>
      <c r="AH26" t="s">
        <v>114</v>
      </c>
    </row>
    <row r="27" spans="1:34" ht="15" customHeight="1">
      <c r="A27" s="520"/>
      <c r="B27" s="521"/>
      <c r="C27" s="609" t="s">
        <v>7</v>
      </c>
      <c r="D27" s="610"/>
      <c r="E27" s="611" t="s">
        <v>37</v>
      </c>
      <c r="F27" s="611"/>
      <c r="G27" s="611"/>
      <c r="H27" s="611"/>
      <c r="I27" s="611"/>
      <c r="J27" s="611"/>
      <c r="K27" s="611"/>
      <c r="L27" s="611"/>
      <c r="M27" s="611"/>
      <c r="N27" s="611"/>
      <c r="O27" s="611"/>
      <c r="P27" s="611"/>
      <c r="Q27" s="611"/>
      <c r="R27" s="611"/>
      <c r="S27" s="611"/>
      <c r="T27" s="611"/>
      <c r="U27" s="611"/>
      <c r="V27" s="611"/>
      <c r="W27" s="611"/>
      <c r="X27" s="611"/>
      <c r="Y27" s="611"/>
      <c r="Z27" s="612"/>
      <c r="AC27" s="10">
        <v>26</v>
      </c>
      <c r="AE27" s="10">
        <v>27</v>
      </c>
      <c r="AF27" s="10">
        <v>2047</v>
      </c>
    </row>
    <row r="28" spans="1:34" ht="15" customHeight="1">
      <c r="A28" s="520"/>
      <c r="B28" s="521"/>
      <c r="C28" s="544"/>
      <c r="D28" s="545"/>
      <c r="E28" s="613"/>
      <c r="F28" s="613"/>
      <c r="G28" s="613"/>
      <c r="H28" s="613"/>
      <c r="I28" s="613"/>
      <c r="J28" s="613"/>
      <c r="K28" s="613"/>
      <c r="L28" s="613"/>
      <c r="M28" s="613"/>
      <c r="N28" s="613"/>
      <c r="O28" s="613"/>
      <c r="P28" s="613"/>
      <c r="Q28" s="613"/>
      <c r="R28" s="613"/>
      <c r="S28" s="613"/>
      <c r="T28" s="613"/>
      <c r="U28" s="613"/>
      <c r="V28" s="613"/>
      <c r="W28" s="613"/>
      <c r="X28" s="613"/>
      <c r="Y28" s="613"/>
      <c r="Z28" s="614"/>
      <c r="AC28" s="10">
        <v>27</v>
      </c>
      <c r="AE28" s="10">
        <v>28</v>
      </c>
      <c r="AF28" s="10">
        <v>2048</v>
      </c>
    </row>
    <row r="29" spans="1:34" ht="15" customHeight="1">
      <c r="A29" s="520"/>
      <c r="B29" s="521"/>
      <c r="C29" s="615" t="s">
        <v>7</v>
      </c>
      <c r="D29" s="616"/>
      <c r="E29" s="619" t="s">
        <v>65</v>
      </c>
      <c r="F29" s="620"/>
      <c r="G29" s="620"/>
      <c r="H29" s="621"/>
      <c r="I29" s="622" t="s">
        <v>38</v>
      </c>
      <c r="J29" s="623"/>
      <c r="K29" s="623"/>
      <c r="L29" s="623"/>
      <c r="M29" s="624"/>
      <c r="N29" s="628"/>
      <c r="O29" s="629"/>
      <c r="P29" s="629"/>
      <c r="Q29" s="629"/>
      <c r="R29" s="630" t="s">
        <v>39</v>
      </c>
      <c r="S29" s="576" t="s">
        <v>40</v>
      </c>
      <c r="T29" s="577"/>
      <c r="U29" s="577"/>
      <c r="V29" s="577"/>
      <c r="W29" s="577"/>
      <c r="X29" s="577"/>
      <c r="Y29" s="577"/>
      <c r="Z29" s="578"/>
      <c r="AC29" s="10">
        <v>28</v>
      </c>
      <c r="AE29" s="10">
        <v>29</v>
      </c>
      <c r="AF29" s="10">
        <v>2049</v>
      </c>
    </row>
    <row r="30" spans="1:34" ht="15" customHeight="1">
      <c r="A30" s="520"/>
      <c r="B30" s="521"/>
      <c r="C30" s="617"/>
      <c r="D30" s="618"/>
      <c r="E30" s="619"/>
      <c r="F30" s="620"/>
      <c r="G30" s="620"/>
      <c r="H30" s="621"/>
      <c r="I30" s="625"/>
      <c r="J30" s="626"/>
      <c r="K30" s="626"/>
      <c r="L30" s="626"/>
      <c r="M30" s="627"/>
      <c r="N30" s="628"/>
      <c r="O30" s="629"/>
      <c r="P30" s="629"/>
      <c r="Q30" s="629"/>
      <c r="R30" s="630"/>
      <c r="S30" s="3" t="s">
        <v>7</v>
      </c>
      <c r="T30" s="579" t="s">
        <v>34</v>
      </c>
      <c r="U30" s="579"/>
      <c r="V30" s="580"/>
      <c r="W30" s="4" t="s">
        <v>7</v>
      </c>
      <c r="X30" s="579" t="s">
        <v>33</v>
      </c>
      <c r="Y30" s="579"/>
      <c r="Z30" s="581"/>
      <c r="AC30" s="10">
        <v>29</v>
      </c>
      <c r="AE30" s="10">
        <v>30</v>
      </c>
      <c r="AF30" s="10">
        <v>2050</v>
      </c>
    </row>
    <row r="31" spans="1:34" ht="15" customHeight="1">
      <c r="A31" s="520"/>
      <c r="B31" s="521"/>
      <c r="C31" s="542" t="s">
        <v>7</v>
      </c>
      <c r="D31" s="543"/>
      <c r="E31" s="584" t="s">
        <v>41</v>
      </c>
      <c r="F31" s="585"/>
      <c r="G31" s="585"/>
      <c r="H31" s="585"/>
      <c r="I31" s="590" t="s">
        <v>42</v>
      </c>
      <c r="J31" s="591"/>
      <c r="K31" s="591"/>
      <c r="L31" s="591"/>
      <c r="M31" s="591"/>
      <c r="N31" s="591"/>
      <c r="O31" s="591"/>
      <c r="P31" s="591"/>
      <c r="Q31" s="591"/>
      <c r="R31" s="591"/>
      <c r="S31" s="591"/>
      <c r="T31" s="591"/>
      <c r="U31" s="591"/>
      <c r="V31" s="591"/>
      <c r="W31" s="591"/>
      <c r="X31" s="591"/>
      <c r="Y31" s="591"/>
      <c r="Z31" s="592"/>
      <c r="AC31" s="10">
        <v>30</v>
      </c>
      <c r="AE31" s="10">
        <v>31</v>
      </c>
    </row>
    <row r="32" spans="1:34" ht="15" customHeight="1">
      <c r="A32" s="520"/>
      <c r="B32" s="521"/>
      <c r="C32" s="542"/>
      <c r="D32" s="543"/>
      <c r="E32" s="586"/>
      <c r="F32" s="587"/>
      <c r="G32" s="587"/>
      <c r="H32" s="587"/>
      <c r="I32" s="593" t="s">
        <v>168</v>
      </c>
      <c r="J32" s="594"/>
      <c r="K32" s="594"/>
      <c r="L32" s="594"/>
      <c r="M32" s="594"/>
      <c r="N32" s="594"/>
      <c r="O32" s="594"/>
      <c r="P32" s="594"/>
      <c r="Q32" s="594"/>
      <c r="R32" s="594"/>
      <c r="S32" s="594"/>
      <c r="T32" s="594"/>
      <c r="U32" s="594"/>
      <c r="V32" s="594"/>
      <c r="W32" s="594"/>
      <c r="X32" s="594"/>
      <c r="Y32" s="594"/>
      <c r="Z32" s="595"/>
      <c r="AC32" s="10">
        <v>31</v>
      </c>
    </row>
    <row r="33" spans="1:70" ht="15" customHeight="1">
      <c r="A33" s="520"/>
      <c r="B33" s="521"/>
      <c r="C33" s="542"/>
      <c r="D33" s="543"/>
      <c r="E33" s="586"/>
      <c r="F33" s="587"/>
      <c r="G33" s="587"/>
      <c r="H33" s="587"/>
      <c r="I33" s="596"/>
      <c r="J33" s="594"/>
      <c r="K33" s="594"/>
      <c r="L33" s="594"/>
      <c r="M33" s="594"/>
      <c r="N33" s="594"/>
      <c r="O33" s="594"/>
      <c r="P33" s="594"/>
      <c r="Q33" s="594"/>
      <c r="R33" s="594"/>
      <c r="S33" s="594"/>
      <c r="T33" s="594"/>
      <c r="U33" s="594"/>
      <c r="V33" s="594"/>
      <c r="W33" s="594"/>
      <c r="X33" s="594"/>
      <c r="Y33" s="594"/>
      <c r="Z33" s="595"/>
      <c r="AC33" s="10">
        <v>32</v>
      </c>
      <c r="AD33" s="9"/>
      <c r="AE33" s="9"/>
      <c r="AY33" s="30"/>
    </row>
    <row r="34" spans="1:70" s="9" customFormat="1" ht="15" customHeight="1">
      <c r="A34" s="520"/>
      <c r="B34" s="521"/>
      <c r="C34" s="542"/>
      <c r="D34" s="543"/>
      <c r="E34" s="586"/>
      <c r="F34" s="587"/>
      <c r="G34" s="587"/>
      <c r="H34" s="587"/>
      <c r="I34" s="596"/>
      <c r="J34" s="594"/>
      <c r="K34" s="594"/>
      <c r="L34" s="594"/>
      <c r="M34" s="594"/>
      <c r="N34" s="594"/>
      <c r="O34" s="594"/>
      <c r="P34" s="594"/>
      <c r="Q34" s="594"/>
      <c r="R34" s="594"/>
      <c r="S34" s="594"/>
      <c r="T34" s="594"/>
      <c r="U34" s="594"/>
      <c r="V34" s="594"/>
      <c r="W34" s="594"/>
      <c r="X34" s="594"/>
      <c r="Y34" s="594"/>
      <c r="Z34" s="595"/>
      <c r="AA34" s="17"/>
      <c r="AC34" s="10">
        <v>33</v>
      </c>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row>
    <row r="35" spans="1:70" s="9" customFormat="1" ht="15" customHeight="1">
      <c r="A35" s="456"/>
      <c r="B35" s="457"/>
      <c r="C35" s="582"/>
      <c r="D35" s="583"/>
      <c r="E35" s="588"/>
      <c r="F35" s="589"/>
      <c r="G35" s="589"/>
      <c r="H35" s="589"/>
      <c r="I35" s="597"/>
      <c r="J35" s="598"/>
      <c r="K35" s="598"/>
      <c r="L35" s="598"/>
      <c r="M35" s="598"/>
      <c r="N35" s="598"/>
      <c r="O35" s="598"/>
      <c r="P35" s="598"/>
      <c r="Q35" s="598"/>
      <c r="R35" s="598"/>
      <c r="S35" s="598"/>
      <c r="T35" s="598"/>
      <c r="U35" s="598"/>
      <c r="V35" s="598"/>
      <c r="W35" s="598"/>
      <c r="X35" s="598"/>
      <c r="Y35" s="598"/>
      <c r="Z35" s="599"/>
      <c r="AA35" s="17"/>
      <c r="AC35" s="10">
        <v>34</v>
      </c>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row>
    <row r="36" spans="1:70" s="9" customFormat="1" ht="11" customHeight="1">
      <c r="A36" s="678" t="s">
        <v>46</v>
      </c>
      <c r="B36" s="679"/>
      <c r="C36" s="678" t="s">
        <v>47</v>
      </c>
      <c r="D36" s="684"/>
      <c r="E36" s="685"/>
      <c r="F36" s="686"/>
      <c r="G36" s="687"/>
      <c r="H36" s="687"/>
      <c r="I36" s="687"/>
      <c r="J36" s="687"/>
      <c r="K36" s="687"/>
      <c r="L36" s="687"/>
      <c r="M36" s="687"/>
      <c r="N36" s="687"/>
      <c r="O36" s="687"/>
      <c r="P36" s="687"/>
      <c r="Q36" s="687"/>
      <c r="R36" s="687"/>
      <c r="S36" s="687"/>
      <c r="T36" s="687"/>
      <c r="U36" s="687"/>
      <c r="V36" s="687"/>
      <c r="W36" s="687"/>
      <c r="X36" s="687"/>
      <c r="Y36" s="687"/>
      <c r="Z36" s="688"/>
      <c r="AC36" s="10">
        <v>35</v>
      </c>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row>
    <row r="37" spans="1:70" s="9" customFormat="1" ht="11" customHeight="1">
      <c r="A37" s="680"/>
      <c r="B37" s="681"/>
      <c r="C37" s="692" t="s">
        <v>67</v>
      </c>
      <c r="D37" s="693"/>
      <c r="E37" s="694"/>
      <c r="F37" s="689"/>
      <c r="G37" s="690"/>
      <c r="H37" s="690"/>
      <c r="I37" s="690"/>
      <c r="J37" s="690"/>
      <c r="K37" s="690"/>
      <c r="L37" s="690"/>
      <c r="M37" s="690"/>
      <c r="N37" s="690"/>
      <c r="O37" s="690"/>
      <c r="P37" s="690"/>
      <c r="Q37" s="690"/>
      <c r="R37" s="690"/>
      <c r="S37" s="690"/>
      <c r="T37" s="690"/>
      <c r="U37" s="690"/>
      <c r="V37" s="690"/>
      <c r="W37" s="690"/>
      <c r="X37" s="690"/>
      <c r="Y37" s="690"/>
      <c r="Z37" s="691"/>
      <c r="AC37" s="10">
        <v>36</v>
      </c>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row>
    <row r="38" spans="1:70" s="9" customFormat="1" ht="11" customHeight="1">
      <c r="A38" s="680"/>
      <c r="B38" s="681"/>
      <c r="C38" s="644" t="s">
        <v>48</v>
      </c>
      <c r="D38" s="645"/>
      <c r="E38" s="646"/>
      <c r="F38" s="642"/>
      <c r="G38" s="642"/>
      <c r="H38" s="642"/>
      <c r="I38" s="642"/>
      <c r="J38" s="642"/>
      <c r="K38" s="642"/>
      <c r="L38" s="642"/>
      <c r="M38" s="642"/>
      <c r="N38" s="642"/>
      <c r="O38" s="642"/>
      <c r="P38" s="642"/>
      <c r="Q38" s="695"/>
      <c r="R38" s="697" t="s">
        <v>49</v>
      </c>
      <c r="S38" s="645"/>
      <c r="T38" s="646"/>
      <c r="U38" s="701"/>
      <c r="V38" s="702"/>
      <c r="W38" s="702"/>
      <c r="X38" s="702"/>
      <c r="Y38" s="702"/>
      <c r="Z38" s="703"/>
      <c r="AC38" s="10">
        <v>37</v>
      </c>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row>
    <row r="39" spans="1:70" s="9" customFormat="1" ht="11" customHeight="1">
      <c r="A39" s="680"/>
      <c r="B39" s="681"/>
      <c r="C39" s="707" t="s">
        <v>50</v>
      </c>
      <c r="D39" s="699"/>
      <c r="E39" s="700"/>
      <c r="F39" s="643"/>
      <c r="G39" s="643"/>
      <c r="H39" s="643"/>
      <c r="I39" s="643"/>
      <c r="J39" s="643"/>
      <c r="K39" s="643"/>
      <c r="L39" s="643"/>
      <c r="M39" s="643"/>
      <c r="N39" s="643"/>
      <c r="O39" s="643"/>
      <c r="P39" s="643"/>
      <c r="Q39" s="696"/>
      <c r="R39" s="698"/>
      <c r="S39" s="699"/>
      <c r="T39" s="700"/>
      <c r="U39" s="704"/>
      <c r="V39" s="705"/>
      <c r="W39" s="705"/>
      <c r="X39" s="705"/>
      <c r="Y39" s="705"/>
      <c r="Z39" s="706"/>
      <c r="AC39" s="10">
        <v>38</v>
      </c>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row>
    <row r="40" spans="1:70" s="9" customFormat="1" ht="11" customHeight="1">
      <c r="A40" s="680"/>
      <c r="B40" s="681"/>
      <c r="C40" s="680" t="s">
        <v>51</v>
      </c>
      <c r="D40" s="708"/>
      <c r="E40" s="709"/>
      <c r="F40" s="657"/>
      <c r="G40" s="658"/>
      <c r="H40" s="658"/>
      <c r="I40" s="710" t="s">
        <v>9</v>
      </c>
      <c r="J40" s="639"/>
      <c r="K40" s="518"/>
      <c r="L40" s="710" t="s">
        <v>10</v>
      </c>
      <c r="M40" s="639"/>
      <c r="N40" s="518"/>
      <c r="O40" s="651" t="s">
        <v>23</v>
      </c>
      <c r="P40" s="653" t="s">
        <v>52</v>
      </c>
      <c r="Q40" s="654"/>
      <c r="R40" s="657"/>
      <c r="S40" s="658"/>
      <c r="T40" s="658"/>
      <c r="U40" s="658"/>
      <c r="V40" s="658"/>
      <c r="W40" s="658"/>
      <c r="X40" s="658"/>
      <c r="Y40" s="658"/>
      <c r="Z40" s="659"/>
      <c r="AC40" s="10">
        <v>39</v>
      </c>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row>
    <row r="41" spans="1:70" s="9" customFormat="1" ht="11" customHeight="1">
      <c r="A41" s="682"/>
      <c r="B41" s="683"/>
      <c r="C41" s="661" t="s">
        <v>68</v>
      </c>
      <c r="D41" s="662"/>
      <c r="E41" s="663"/>
      <c r="F41" s="639"/>
      <c r="G41" s="518"/>
      <c r="H41" s="518"/>
      <c r="I41" s="462"/>
      <c r="J41" s="640"/>
      <c r="K41" s="641"/>
      <c r="L41" s="462"/>
      <c r="M41" s="640"/>
      <c r="N41" s="641"/>
      <c r="O41" s="652"/>
      <c r="P41" s="655"/>
      <c r="Q41" s="656"/>
      <c r="R41" s="639"/>
      <c r="S41" s="518"/>
      <c r="T41" s="518"/>
      <c r="U41" s="518"/>
      <c r="V41" s="518"/>
      <c r="W41" s="518"/>
      <c r="X41" s="518"/>
      <c r="Y41" s="518"/>
      <c r="Z41" s="660"/>
      <c r="AC41" s="10">
        <v>40</v>
      </c>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row>
    <row r="42" spans="1:70" s="9" customFormat="1" ht="14" customHeight="1" thickBot="1">
      <c r="A42" s="664" t="s">
        <v>54</v>
      </c>
      <c r="B42" s="665"/>
      <c r="C42" s="667" t="s">
        <v>69</v>
      </c>
      <c r="D42" s="668"/>
      <c r="E42" s="668"/>
      <c r="F42" s="668"/>
      <c r="G42" s="668"/>
      <c r="H42" s="668"/>
      <c r="I42" s="668"/>
      <c r="J42" s="668"/>
      <c r="K42" s="668"/>
      <c r="L42" s="668"/>
      <c r="M42" s="668"/>
      <c r="N42" s="668"/>
      <c r="O42" s="669" t="s">
        <v>55</v>
      </c>
      <c r="P42" s="670"/>
      <c r="Q42" s="670"/>
      <c r="R42" s="670"/>
      <c r="S42" s="670"/>
      <c r="T42" s="670"/>
      <c r="U42" s="670"/>
      <c r="V42" s="671"/>
      <c r="W42" s="672" t="s">
        <v>56</v>
      </c>
      <c r="X42" s="673"/>
      <c r="Y42" s="673"/>
      <c r="Z42" s="673"/>
      <c r="AC42" s="10">
        <v>41</v>
      </c>
      <c r="AI42" s="10" t="s">
        <v>83</v>
      </c>
      <c r="AJ42" s="10"/>
      <c r="AK42" s="10" t="s">
        <v>84</v>
      </c>
      <c r="AL42" s="10" t="s">
        <v>85</v>
      </c>
      <c r="AM42" s="10" t="s">
        <v>86</v>
      </c>
      <c r="AN42" s="10" t="s">
        <v>87</v>
      </c>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row>
    <row r="43" spans="1:70" s="9" customFormat="1" ht="20" customHeight="1" thickTop="1" thickBot="1">
      <c r="A43" s="665"/>
      <c r="B43" s="666"/>
      <c r="C43" s="109"/>
      <c r="D43" s="110"/>
      <c r="E43" s="110"/>
      <c r="F43" s="110"/>
      <c r="G43" s="110"/>
      <c r="H43" s="110"/>
      <c r="I43" s="110"/>
      <c r="J43" s="110"/>
      <c r="K43" s="110"/>
      <c r="L43" s="110"/>
      <c r="M43" s="110"/>
      <c r="N43" s="111"/>
      <c r="O43" s="674"/>
      <c r="P43" s="675"/>
      <c r="Q43" s="675"/>
      <c r="R43" s="675"/>
      <c r="S43" s="675"/>
      <c r="T43" s="675"/>
      <c r="U43" s="675"/>
      <c r="V43" s="676"/>
      <c r="W43" s="675"/>
      <c r="X43" s="675"/>
      <c r="Y43" s="675"/>
      <c r="Z43" s="677"/>
      <c r="AC43" s="10">
        <v>42</v>
      </c>
      <c r="AI43" s="27" t="b">
        <f>IF(OR($D43&lt;&gt;"",$E43&lt;&gt;"",$F43&lt;&gt;"",$G43&lt;&gt;"",$H43&lt;&gt;"",$I43&lt;&gt;"",$J43&lt;&gt;"",$K43&lt;&gt;"",$L43&lt;&gt;"",$N43&lt;&gt;"",$C43&lt;&gt;"",$M43&lt;&gt;""),TRUE,FALSE)</f>
        <v>0</v>
      </c>
      <c r="AJ43" s="10" t="s">
        <v>88</v>
      </c>
      <c r="AK43" s="28" t="e">
        <f>VALUE(C43&amp;D43&amp;E43&amp;F43&amp;G43&amp;H43&amp;I43&amp;J43&amp;K43&amp;L43&amp;M43&amp;N43)</f>
        <v>#VALUE!</v>
      </c>
      <c r="AL43" s="27" t="e">
        <f>LEN(AK43)</f>
        <v>#VALUE!</v>
      </c>
      <c r="AM43" s="27" t="e">
        <f>IF(AND(LEN(AK43)=12,VALUE(RIGHT(AK43,1))=CHOOSE(11-MOD(SUMPRODUCT(MID(TEXT(AK43,"000000000000″"),{1,2,3,4,5,6,7,8,9,10,11},1)*{6,5,4,3,2,7,6,5,4,3,2}),11),1,2,3,4,5,6,7,8,9,0,0)),"OK","NG")</f>
        <v>#VALUE!</v>
      </c>
      <c r="AN43" s="27" t="e">
        <f>IF(AND(AL43=12,AM43="OK"),TRUE,FALSE)</f>
        <v>#VALUE!</v>
      </c>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row>
    <row r="44" spans="1:70" s="9" customFormat="1" ht="14.15" customHeight="1" thickTop="1">
      <c r="A44" s="647" t="s">
        <v>53</v>
      </c>
      <c r="B44" s="648"/>
      <c r="C44" s="649"/>
      <c r="D44" s="650"/>
      <c r="E44" s="19"/>
      <c r="F44" s="19"/>
      <c r="G44" s="19"/>
      <c r="H44" s="19"/>
      <c r="I44" s="19"/>
      <c r="J44" s="19"/>
      <c r="K44" s="19"/>
      <c r="L44" s="19"/>
      <c r="M44" s="19"/>
      <c r="N44" s="19"/>
      <c r="O44" s="24"/>
      <c r="P44" s="24"/>
      <c r="Q44" s="24"/>
      <c r="R44" s="24"/>
      <c r="S44" s="24"/>
      <c r="T44" s="24"/>
      <c r="U44" s="24"/>
      <c r="V44" s="24"/>
      <c r="W44" s="24"/>
      <c r="X44" s="24"/>
      <c r="Y44" s="24"/>
      <c r="Z44" s="25"/>
      <c r="AC44" s="10">
        <v>43</v>
      </c>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row>
    <row r="45" spans="1:70" s="9" customFormat="1" ht="14" customHeight="1" thickBot="1">
      <c r="A45" s="18"/>
      <c r="B45" s="19"/>
      <c r="C45" s="19"/>
      <c r="D45" s="19"/>
      <c r="E45" s="19"/>
      <c r="F45" s="19"/>
      <c r="G45" s="19"/>
      <c r="H45" s="19"/>
      <c r="I45" s="19"/>
      <c r="J45" s="19"/>
      <c r="K45" s="19"/>
      <c r="L45" s="19"/>
      <c r="M45" s="19"/>
      <c r="N45" s="19"/>
      <c r="O45" s="19"/>
      <c r="P45" s="19"/>
      <c r="Q45" s="19"/>
      <c r="R45" s="19"/>
      <c r="S45" s="19"/>
      <c r="T45" s="19"/>
      <c r="U45" s="19"/>
      <c r="V45" s="19"/>
      <c r="W45" s="19"/>
      <c r="X45" s="19"/>
      <c r="Y45" s="19"/>
      <c r="Z45" s="20"/>
      <c r="AC45" s="10">
        <v>44</v>
      </c>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row>
    <row r="46" spans="1:70" s="9" customFormat="1" ht="14" customHeight="1" thickBot="1">
      <c r="A46" s="18"/>
      <c r="B46" s="108" t="s">
        <v>170</v>
      </c>
      <c r="C46" s="19"/>
      <c r="D46" s="19"/>
      <c r="E46" s="19"/>
      <c r="F46" s="113"/>
      <c r="G46" s="108" t="s">
        <v>44</v>
      </c>
      <c r="H46" s="108"/>
      <c r="I46" s="113"/>
      <c r="J46" s="108" t="s">
        <v>45</v>
      </c>
      <c r="K46" s="19"/>
      <c r="L46" s="112"/>
      <c r="M46" s="19"/>
      <c r="N46" s="19"/>
      <c r="O46" s="19"/>
      <c r="P46" s="19"/>
      <c r="Q46" s="19"/>
      <c r="R46" s="19"/>
      <c r="S46" s="19"/>
      <c r="T46" s="19"/>
      <c r="U46" s="19"/>
      <c r="V46" s="19"/>
      <c r="W46" s="19"/>
      <c r="X46" s="19"/>
      <c r="Y46" s="19"/>
      <c r="Z46" s="20"/>
      <c r="AC46" s="10">
        <v>45</v>
      </c>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row>
    <row r="47" spans="1:70" s="9" customFormat="1" ht="14" customHeight="1" thickBot="1">
      <c r="A47" s="18"/>
      <c r="B47" s="19"/>
      <c r="C47" s="19"/>
      <c r="D47" s="19"/>
      <c r="E47" s="19"/>
      <c r="F47" s="19"/>
      <c r="G47" s="19"/>
      <c r="H47" s="19"/>
      <c r="I47" s="19"/>
      <c r="J47" s="19"/>
      <c r="K47" s="19"/>
      <c r="L47" s="19"/>
      <c r="M47" s="19"/>
      <c r="N47" s="19"/>
      <c r="O47" s="19"/>
      <c r="P47" s="19"/>
      <c r="Q47" s="19"/>
      <c r="R47" s="19"/>
      <c r="S47" s="19"/>
      <c r="T47" s="19"/>
      <c r="U47" s="19"/>
      <c r="V47" s="19"/>
      <c r="W47" s="19"/>
      <c r="X47" s="19"/>
      <c r="Y47" s="19"/>
      <c r="Z47" s="20"/>
      <c r="AC47" s="10">
        <v>46</v>
      </c>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row>
    <row r="48" spans="1:70" s="9" customFormat="1" ht="14" customHeight="1" thickBot="1">
      <c r="A48" s="115" t="s">
        <v>175</v>
      </c>
      <c r="B48" s="108" t="s">
        <v>173</v>
      </c>
      <c r="C48" s="19"/>
      <c r="D48" s="19"/>
      <c r="E48" s="19"/>
      <c r="F48" s="113"/>
      <c r="G48" s="19"/>
      <c r="H48" s="114" t="s">
        <v>174</v>
      </c>
      <c r="I48" s="19"/>
      <c r="J48" s="19"/>
      <c r="K48" s="19"/>
      <c r="L48" s="19"/>
      <c r="M48" s="19"/>
      <c r="N48" s="19"/>
      <c r="O48" s="19"/>
      <c r="P48" s="19"/>
      <c r="Q48" s="19"/>
      <c r="R48" s="19"/>
      <c r="S48" s="19"/>
      <c r="T48" s="19"/>
      <c r="U48" s="19"/>
      <c r="V48" s="19"/>
      <c r="W48" s="19"/>
      <c r="X48" s="19"/>
      <c r="Y48" s="19"/>
      <c r="Z48" s="20"/>
      <c r="AC48" s="10">
        <v>47</v>
      </c>
      <c r="AD48" s="10"/>
      <c r="AE48" s="1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row>
    <row r="49" spans="1:29" ht="14" customHeight="1">
      <c r="A49" s="18"/>
      <c r="B49" s="114"/>
      <c r="C49" s="19"/>
      <c r="D49" s="19"/>
      <c r="E49" s="19"/>
      <c r="F49" s="114"/>
      <c r="G49" s="19"/>
      <c r="H49" s="114"/>
      <c r="I49" s="114" t="s">
        <v>171</v>
      </c>
      <c r="J49" s="19"/>
      <c r="K49" s="19"/>
      <c r="L49" s="19"/>
      <c r="M49" s="114" t="s">
        <v>172</v>
      </c>
      <c r="N49" s="19"/>
      <c r="O49" s="114"/>
      <c r="P49" s="19"/>
      <c r="Q49" s="19"/>
      <c r="R49" s="19"/>
      <c r="S49" s="19"/>
      <c r="T49" s="19"/>
      <c r="U49" s="19"/>
      <c r="V49" s="19"/>
      <c r="W49" s="19"/>
      <c r="X49" s="19"/>
      <c r="Y49" s="19"/>
      <c r="Z49" s="20"/>
      <c r="AC49" s="10">
        <v>48</v>
      </c>
    </row>
    <row r="50" spans="1:29" ht="14" customHeight="1">
      <c r="A50" s="21"/>
      <c r="B50" s="22"/>
      <c r="C50" s="22"/>
      <c r="D50" s="22"/>
      <c r="E50" s="22"/>
      <c r="F50" s="22"/>
      <c r="G50" s="22"/>
      <c r="H50" s="22"/>
      <c r="I50" s="22"/>
      <c r="J50" s="22"/>
      <c r="K50" s="22"/>
      <c r="L50" s="22"/>
      <c r="M50" s="22"/>
      <c r="N50" s="22"/>
      <c r="O50" s="22"/>
      <c r="P50" s="22"/>
      <c r="Q50" s="22"/>
      <c r="R50" s="22"/>
      <c r="S50" s="22"/>
      <c r="T50" s="22"/>
      <c r="U50" s="22"/>
      <c r="V50" s="22"/>
      <c r="W50" s="22"/>
      <c r="X50" s="22"/>
      <c r="Y50" s="22"/>
      <c r="Z50" s="23"/>
      <c r="AC50" s="10">
        <v>49</v>
      </c>
    </row>
    <row r="51" spans="1:29" ht="20.149999999999999" customHeight="1">
      <c r="AC51" s="10">
        <v>50</v>
      </c>
    </row>
    <row r="52" spans="1:29" ht="15" customHeight="1">
      <c r="AC52" s="10">
        <v>51</v>
      </c>
    </row>
    <row r="53" spans="1:29" ht="15" customHeight="1">
      <c r="AC53" s="10">
        <v>52</v>
      </c>
    </row>
    <row r="54" spans="1:29" ht="15" customHeight="1">
      <c r="AC54" s="10">
        <v>53</v>
      </c>
    </row>
    <row r="55" spans="1:29" ht="15" customHeight="1">
      <c r="AC55" s="10">
        <v>54</v>
      </c>
    </row>
    <row r="56" spans="1:29" ht="15" customHeight="1">
      <c r="AC56" s="10">
        <v>55</v>
      </c>
    </row>
    <row r="57" spans="1:29" ht="15" customHeight="1">
      <c r="AC57" s="10">
        <v>56</v>
      </c>
    </row>
    <row r="58" spans="1:29" ht="15" customHeight="1">
      <c r="AC58" s="10">
        <v>57</v>
      </c>
    </row>
    <row r="59" spans="1:29" ht="15" customHeight="1">
      <c r="AC59" s="10">
        <v>58</v>
      </c>
    </row>
    <row r="60" spans="1:29" ht="15" customHeight="1">
      <c r="AC60" s="10">
        <v>59</v>
      </c>
    </row>
    <row r="61" spans="1:29" ht="15" customHeight="1">
      <c r="AC61" s="10">
        <v>60</v>
      </c>
    </row>
    <row r="62" spans="1:29" ht="15" customHeight="1">
      <c r="AC62" s="10">
        <v>61</v>
      </c>
    </row>
    <row r="63" spans="1:29" ht="15" customHeight="1">
      <c r="AC63" s="10">
        <v>62</v>
      </c>
    </row>
    <row r="64" spans="1:29" ht="15" customHeight="1">
      <c r="AC64" s="10">
        <v>63</v>
      </c>
    </row>
    <row r="65" spans="29:29" ht="15" customHeight="1">
      <c r="AC65" s="10">
        <v>64</v>
      </c>
    </row>
    <row r="66" spans="29:29" ht="15" customHeight="1">
      <c r="AC66" s="10">
        <v>65</v>
      </c>
    </row>
    <row r="67" spans="29:29" ht="15" customHeight="1">
      <c r="AC67" s="10">
        <v>66</v>
      </c>
    </row>
    <row r="68" spans="29:29" ht="15" customHeight="1">
      <c r="AC68" s="10">
        <v>67</v>
      </c>
    </row>
    <row r="69" spans="29:29" ht="15" customHeight="1">
      <c r="AC69" s="10">
        <v>68</v>
      </c>
    </row>
    <row r="70" spans="29:29" ht="15" customHeight="1">
      <c r="AC70" s="10">
        <v>69</v>
      </c>
    </row>
    <row r="71" spans="29:29" ht="15" customHeight="1">
      <c r="AC71" s="10">
        <v>70</v>
      </c>
    </row>
    <row r="72" spans="29:29" ht="15" customHeight="1">
      <c r="AC72" s="10">
        <v>71</v>
      </c>
    </row>
    <row r="73" spans="29:29" ht="15" customHeight="1">
      <c r="AC73" s="10">
        <v>72</v>
      </c>
    </row>
    <row r="74" spans="29:29" ht="15" customHeight="1">
      <c r="AC74" s="10">
        <v>73</v>
      </c>
    </row>
    <row r="75" spans="29:29" ht="15" customHeight="1">
      <c r="AC75" s="10">
        <v>74</v>
      </c>
    </row>
    <row r="76" spans="29:29" ht="15" customHeight="1">
      <c r="AC76" s="10">
        <v>75</v>
      </c>
    </row>
    <row r="77" spans="29:29" ht="15" customHeight="1">
      <c r="AC77" s="10">
        <v>76</v>
      </c>
    </row>
    <row r="78" spans="29:29" ht="15" customHeight="1">
      <c r="AC78" s="10">
        <v>77</v>
      </c>
    </row>
    <row r="79" spans="29:29" ht="15" customHeight="1">
      <c r="AC79" s="10">
        <v>78</v>
      </c>
    </row>
    <row r="80" spans="29:29" ht="15" customHeight="1">
      <c r="AC80" s="10">
        <v>79</v>
      </c>
    </row>
    <row r="81" spans="29:29" ht="15" customHeight="1">
      <c r="AC81" s="10">
        <v>80</v>
      </c>
    </row>
    <row r="82" spans="29:29" ht="15" customHeight="1">
      <c r="AC82" s="10">
        <v>81</v>
      </c>
    </row>
    <row r="83" spans="29:29" ht="15" customHeight="1">
      <c r="AC83" s="10">
        <v>82</v>
      </c>
    </row>
    <row r="84" spans="29:29" ht="15" customHeight="1">
      <c r="AC84" s="10">
        <v>83</v>
      </c>
    </row>
    <row r="85" spans="29:29" ht="15" customHeight="1">
      <c r="AC85" s="10">
        <v>84</v>
      </c>
    </row>
    <row r="86" spans="29:29" ht="15" customHeight="1">
      <c r="AC86" s="10">
        <v>85</v>
      </c>
    </row>
    <row r="87" spans="29:29" ht="15" customHeight="1">
      <c r="AC87" s="10">
        <v>86</v>
      </c>
    </row>
    <row r="88" spans="29:29" ht="15" customHeight="1">
      <c r="AC88" s="10">
        <v>87</v>
      </c>
    </row>
    <row r="89" spans="29:29" ht="15" customHeight="1">
      <c r="AC89" s="10">
        <v>88</v>
      </c>
    </row>
    <row r="90" spans="29:29" ht="15" customHeight="1">
      <c r="AC90" s="10">
        <v>89</v>
      </c>
    </row>
    <row r="91" spans="29:29" ht="15" customHeight="1">
      <c r="AC91" s="10">
        <v>90</v>
      </c>
    </row>
    <row r="92" spans="29:29" ht="15" customHeight="1">
      <c r="AC92" s="10">
        <v>91</v>
      </c>
    </row>
    <row r="93" spans="29:29" ht="15" customHeight="1">
      <c r="AC93" s="10">
        <v>92</v>
      </c>
    </row>
    <row r="94" spans="29:29" ht="15" customHeight="1">
      <c r="AC94" s="10">
        <v>93</v>
      </c>
    </row>
    <row r="95" spans="29:29" ht="15" customHeight="1">
      <c r="AC95" s="10">
        <v>94</v>
      </c>
    </row>
    <row r="96" spans="29:29" ht="15" customHeight="1">
      <c r="AC96" s="10">
        <v>95</v>
      </c>
    </row>
    <row r="97" spans="29:29" ht="15" customHeight="1">
      <c r="AC97" s="10">
        <v>96</v>
      </c>
    </row>
    <row r="98" spans="29:29" ht="15" customHeight="1">
      <c r="AC98" s="10">
        <v>97</v>
      </c>
    </row>
    <row r="99" spans="29:29" ht="15" customHeight="1">
      <c r="AC99" s="10">
        <v>98</v>
      </c>
    </row>
    <row r="100" spans="29:29" ht="15" customHeight="1">
      <c r="AC100" s="10">
        <v>99</v>
      </c>
    </row>
    <row r="101" spans="29:29" ht="15" customHeight="1">
      <c r="AC101" s="10">
        <v>100</v>
      </c>
    </row>
    <row r="102" spans="29:29" ht="15" customHeight="1">
      <c r="AC102" s="10">
        <v>101</v>
      </c>
    </row>
    <row r="103" spans="29:29" ht="15" customHeight="1">
      <c r="AC103" s="10">
        <v>102</v>
      </c>
    </row>
    <row r="104" spans="29:29" ht="15" customHeight="1">
      <c r="AC104" s="10">
        <v>103</v>
      </c>
    </row>
    <row r="105" spans="29:29" ht="15" customHeight="1">
      <c r="AC105" s="10">
        <v>104</v>
      </c>
    </row>
    <row r="106" spans="29:29" ht="15" customHeight="1">
      <c r="AC106" s="10">
        <v>105</v>
      </c>
    </row>
    <row r="107" spans="29:29" ht="15" customHeight="1">
      <c r="AC107" s="10">
        <v>106</v>
      </c>
    </row>
    <row r="108" spans="29:29" ht="15" customHeight="1">
      <c r="AC108" s="10">
        <v>107</v>
      </c>
    </row>
    <row r="109" spans="29:29" ht="15" customHeight="1">
      <c r="AC109" s="10">
        <v>108</v>
      </c>
    </row>
    <row r="110" spans="29:29" ht="15" customHeight="1">
      <c r="AC110" s="10">
        <v>109</v>
      </c>
    </row>
    <row r="111" spans="29:29" ht="15" customHeight="1">
      <c r="AC111" s="10">
        <v>110</v>
      </c>
    </row>
    <row r="112" spans="29:29" ht="15" customHeight="1">
      <c r="AC112" s="10">
        <v>111</v>
      </c>
    </row>
    <row r="113" spans="29:29" ht="15" customHeight="1">
      <c r="AC113" s="10">
        <v>112</v>
      </c>
    </row>
    <row r="114" spans="29:29" ht="15" customHeight="1">
      <c r="AC114" s="10">
        <v>113</v>
      </c>
    </row>
    <row r="115" spans="29:29" ht="15" customHeight="1">
      <c r="AC115" s="10">
        <v>114</v>
      </c>
    </row>
    <row r="116" spans="29:29" ht="15" customHeight="1">
      <c r="AC116" s="10">
        <v>115</v>
      </c>
    </row>
    <row r="117" spans="29:29" ht="15" customHeight="1">
      <c r="AC117" s="10">
        <v>116</v>
      </c>
    </row>
    <row r="118" spans="29:29" ht="15" customHeight="1">
      <c r="AC118" s="10">
        <v>117</v>
      </c>
    </row>
    <row r="119" spans="29:29" ht="15" customHeight="1">
      <c r="AC119" s="10">
        <v>118</v>
      </c>
    </row>
    <row r="120" spans="29:29" ht="15" customHeight="1">
      <c r="AC120" s="10">
        <v>119</v>
      </c>
    </row>
    <row r="121" spans="29:29" ht="15" customHeight="1">
      <c r="AC121" s="10">
        <v>120</v>
      </c>
    </row>
    <row r="122" spans="29:29" ht="15" customHeight="1">
      <c r="AC122" s="10">
        <v>121</v>
      </c>
    </row>
    <row r="123" spans="29:29" ht="15" customHeight="1">
      <c r="AC123" s="10">
        <v>122</v>
      </c>
    </row>
    <row r="124" spans="29:29" ht="15" customHeight="1">
      <c r="AC124" s="10">
        <v>123</v>
      </c>
    </row>
    <row r="125" spans="29:29" ht="15" customHeight="1">
      <c r="AC125" s="10">
        <v>124</v>
      </c>
    </row>
    <row r="126" spans="29:29" ht="15" customHeight="1">
      <c r="AC126" s="10">
        <v>125</v>
      </c>
    </row>
    <row r="127" spans="29:29" ht="15" customHeight="1">
      <c r="AC127" s="10">
        <v>126</v>
      </c>
    </row>
    <row r="128" spans="29:29" ht="15" customHeight="1">
      <c r="AC128" s="10">
        <v>127</v>
      </c>
    </row>
    <row r="129" spans="29:29" ht="15" customHeight="1">
      <c r="AC129" s="10">
        <v>128</v>
      </c>
    </row>
    <row r="130" spans="29:29" ht="15" customHeight="1">
      <c r="AC130" s="10">
        <v>129</v>
      </c>
    </row>
    <row r="131" spans="29:29" ht="15" customHeight="1">
      <c r="AC131" s="10">
        <v>130</v>
      </c>
    </row>
    <row r="132" spans="29:29" ht="15" customHeight="1">
      <c r="AC132" s="10">
        <v>131</v>
      </c>
    </row>
    <row r="133" spans="29:29" ht="15" customHeight="1">
      <c r="AC133" s="10">
        <v>132</v>
      </c>
    </row>
    <row r="134" spans="29:29" ht="15" customHeight="1">
      <c r="AC134" s="10">
        <v>133</v>
      </c>
    </row>
    <row r="135" spans="29:29" ht="15" customHeight="1">
      <c r="AC135" s="10">
        <v>134</v>
      </c>
    </row>
    <row r="136" spans="29:29" ht="15" customHeight="1">
      <c r="AC136" s="10">
        <v>135</v>
      </c>
    </row>
    <row r="137" spans="29:29" ht="15" customHeight="1">
      <c r="AC137" s="10">
        <v>136</v>
      </c>
    </row>
    <row r="138" spans="29:29" ht="15" customHeight="1">
      <c r="AC138" s="10">
        <v>137</v>
      </c>
    </row>
    <row r="139" spans="29:29" ht="15" customHeight="1">
      <c r="AC139" s="10">
        <v>138</v>
      </c>
    </row>
    <row r="140" spans="29:29" ht="15" customHeight="1">
      <c r="AC140" s="10">
        <v>139</v>
      </c>
    </row>
    <row r="141" spans="29:29" ht="15" customHeight="1">
      <c r="AC141" s="10">
        <v>140</v>
      </c>
    </row>
    <row r="142" spans="29:29" ht="15" customHeight="1">
      <c r="AC142" s="10">
        <v>141</v>
      </c>
    </row>
    <row r="143" spans="29:29" ht="15" customHeight="1">
      <c r="AC143" s="10">
        <v>142</v>
      </c>
    </row>
    <row r="144" spans="29:29" ht="15" customHeight="1">
      <c r="AC144" s="10">
        <v>143</v>
      </c>
    </row>
    <row r="145" spans="29:29" ht="15" customHeight="1">
      <c r="AC145" s="10">
        <v>144</v>
      </c>
    </row>
    <row r="146" spans="29:29" ht="15" customHeight="1">
      <c r="AC146" s="10">
        <v>145</v>
      </c>
    </row>
    <row r="147" spans="29:29" ht="15" customHeight="1">
      <c r="AC147" s="10">
        <v>146</v>
      </c>
    </row>
    <row r="148" spans="29:29" ht="15" customHeight="1">
      <c r="AC148" s="10">
        <v>147</v>
      </c>
    </row>
    <row r="149" spans="29:29" ht="15" customHeight="1">
      <c r="AC149" s="10">
        <v>148</v>
      </c>
    </row>
    <row r="150" spans="29:29" ht="15" customHeight="1">
      <c r="AC150" s="10">
        <v>149</v>
      </c>
    </row>
    <row r="151" spans="29:29" ht="15" customHeight="1">
      <c r="AC151" s="10">
        <v>150</v>
      </c>
    </row>
    <row r="152" spans="29:29" ht="15" customHeight="1">
      <c r="AC152" s="10">
        <v>151</v>
      </c>
    </row>
    <row r="153" spans="29:29" ht="15" customHeight="1">
      <c r="AC153" s="10">
        <v>152</v>
      </c>
    </row>
    <row r="154" spans="29:29" ht="15" customHeight="1">
      <c r="AC154" s="10">
        <v>153</v>
      </c>
    </row>
    <row r="155" spans="29:29" ht="15" customHeight="1">
      <c r="AC155" s="10">
        <v>154</v>
      </c>
    </row>
    <row r="156" spans="29:29" ht="15" customHeight="1">
      <c r="AC156" s="10">
        <v>155</v>
      </c>
    </row>
    <row r="157" spans="29:29" ht="15" customHeight="1">
      <c r="AC157" s="10">
        <v>156</v>
      </c>
    </row>
    <row r="158" spans="29:29" ht="15" customHeight="1">
      <c r="AC158" s="10">
        <v>157</v>
      </c>
    </row>
    <row r="159" spans="29:29" ht="15" customHeight="1">
      <c r="AC159" s="10">
        <v>158</v>
      </c>
    </row>
    <row r="160" spans="29:29" ht="15" customHeight="1">
      <c r="AC160" s="10">
        <v>159</v>
      </c>
    </row>
    <row r="161" spans="29:29" ht="15" customHeight="1">
      <c r="AC161" s="10">
        <v>160</v>
      </c>
    </row>
    <row r="162" spans="29:29">
      <c r="AC162" s="10">
        <v>161</v>
      </c>
    </row>
    <row r="163" spans="29:29">
      <c r="AC163" s="10">
        <v>162</v>
      </c>
    </row>
    <row r="164" spans="29:29">
      <c r="AC164" s="10">
        <v>163</v>
      </c>
    </row>
    <row r="165" spans="29:29">
      <c r="AC165" s="10">
        <v>164</v>
      </c>
    </row>
    <row r="166" spans="29:29">
      <c r="AC166" s="10">
        <v>165</v>
      </c>
    </row>
    <row r="167" spans="29:29">
      <c r="AC167" s="10">
        <v>166</v>
      </c>
    </row>
    <row r="168" spans="29:29">
      <c r="AC168" s="10">
        <v>167</v>
      </c>
    </row>
    <row r="169" spans="29:29">
      <c r="AC169" s="10">
        <v>168</v>
      </c>
    </row>
    <row r="170" spans="29:29">
      <c r="AC170" s="10">
        <v>169</v>
      </c>
    </row>
    <row r="171" spans="29:29">
      <c r="AC171" s="10">
        <v>170</v>
      </c>
    </row>
    <row r="172" spans="29:29">
      <c r="AC172" s="10">
        <v>171</v>
      </c>
    </row>
    <row r="173" spans="29:29">
      <c r="AC173" s="10">
        <v>172</v>
      </c>
    </row>
    <row r="174" spans="29:29">
      <c r="AC174" s="10">
        <v>173</v>
      </c>
    </row>
    <row r="175" spans="29:29">
      <c r="AC175" s="10">
        <v>174</v>
      </c>
    </row>
    <row r="176" spans="29:29">
      <c r="AC176" s="10">
        <v>175</v>
      </c>
    </row>
    <row r="177" spans="29:29">
      <c r="AC177" s="10">
        <v>176</v>
      </c>
    </row>
    <row r="178" spans="29:29">
      <c r="AC178" s="10">
        <v>177</v>
      </c>
    </row>
    <row r="179" spans="29:29">
      <c r="AC179" s="10">
        <v>178</v>
      </c>
    </row>
    <row r="180" spans="29:29">
      <c r="AC180" s="10">
        <v>179</v>
      </c>
    </row>
    <row r="181" spans="29:29">
      <c r="AC181" s="10">
        <v>180</v>
      </c>
    </row>
    <row r="182" spans="29:29">
      <c r="AC182" s="10">
        <v>181</v>
      </c>
    </row>
    <row r="183" spans="29:29">
      <c r="AC183" s="10">
        <v>182</v>
      </c>
    </row>
    <row r="184" spans="29:29">
      <c r="AC184" s="10">
        <v>183</v>
      </c>
    </row>
    <row r="185" spans="29:29">
      <c r="AC185" s="10">
        <v>184</v>
      </c>
    </row>
    <row r="186" spans="29:29">
      <c r="AC186" s="10">
        <v>185</v>
      </c>
    </row>
    <row r="187" spans="29:29">
      <c r="AC187" s="10">
        <v>186</v>
      </c>
    </row>
    <row r="188" spans="29:29">
      <c r="AC188" s="10">
        <v>187</v>
      </c>
    </row>
    <row r="189" spans="29:29">
      <c r="AC189" s="10">
        <v>188</v>
      </c>
    </row>
    <row r="190" spans="29:29">
      <c r="AC190" s="10">
        <v>189</v>
      </c>
    </row>
    <row r="191" spans="29:29">
      <c r="AC191" s="10">
        <v>190</v>
      </c>
    </row>
    <row r="192" spans="29:29">
      <c r="AC192" s="10">
        <v>191</v>
      </c>
    </row>
    <row r="193" spans="29:29">
      <c r="AC193" s="10">
        <v>192</v>
      </c>
    </row>
    <row r="194" spans="29:29">
      <c r="AC194" s="10">
        <v>193</v>
      </c>
    </row>
    <row r="195" spans="29:29">
      <c r="AC195" s="10">
        <v>194</v>
      </c>
    </row>
    <row r="196" spans="29:29">
      <c r="AC196" s="10">
        <v>195</v>
      </c>
    </row>
    <row r="197" spans="29:29">
      <c r="AC197" s="10">
        <v>196</v>
      </c>
    </row>
    <row r="198" spans="29:29">
      <c r="AC198" s="10">
        <v>197</v>
      </c>
    </row>
    <row r="199" spans="29:29">
      <c r="AC199" s="10">
        <v>198</v>
      </c>
    </row>
    <row r="200" spans="29:29">
      <c r="AC200" s="10">
        <v>199</v>
      </c>
    </row>
    <row r="201" spans="29:29">
      <c r="AC201" s="10">
        <v>200</v>
      </c>
    </row>
    <row r="202" spans="29:29">
      <c r="AC202" s="10">
        <v>201</v>
      </c>
    </row>
    <row r="203" spans="29:29">
      <c r="AC203" s="10">
        <v>202</v>
      </c>
    </row>
    <row r="204" spans="29:29">
      <c r="AC204" s="10">
        <v>203</v>
      </c>
    </row>
    <row r="205" spans="29:29">
      <c r="AC205" s="10">
        <v>204</v>
      </c>
    </row>
    <row r="206" spans="29:29">
      <c r="AC206" s="10">
        <v>205</v>
      </c>
    </row>
    <row r="207" spans="29:29">
      <c r="AC207" s="10">
        <v>206</v>
      </c>
    </row>
    <row r="208" spans="29:29">
      <c r="AC208" s="10">
        <v>207</v>
      </c>
    </row>
    <row r="209" spans="29:29">
      <c r="AC209" s="10">
        <v>208</v>
      </c>
    </row>
    <row r="210" spans="29:29">
      <c r="AC210" s="10">
        <v>209</v>
      </c>
    </row>
    <row r="211" spans="29:29">
      <c r="AC211" s="10">
        <v>210</v>
      </c>
    </row>
    <row r="212" spans="29:29">
      <c r="AC212" s="10">
        <v>211</v>
      </c>
    </row>
    <row r="213" spans="29:29">
      <c r="AC213" s="10">
        <v>212</v>
      </c>
    </row>
    <row r="214" spans="29:29">
      <c r="AC214" s="10">
        <v>213</v>
      </c>
    </row>
    <row r="215" spans="29:29">
      <c r="AC215" s="10">
        <v>214</v>
      </c>
    </row>
    <row r="216" spans="29:29">
      <c r="AC216" s="10">
        <v>215</v>
      </c>
    </row>
    <row r="217" spans="29:29">
      <c r="AC217" s="10">
        <v>216</v>
      </c>
    </row>
    <row r="218" spans="29:29">
      <c r="AC218" s="10">
        <v>217</v>
      </c>
    </row>
    <row r="219" spans="29:29">
      <c r="AC219" s="10">
        <v>218</v>
      </c>
    </row>
    <row r="220" spans="29:29">
      <c r="AC220" s="10">
        <v>219</v>
      </c>
    </row>
    <row r="221" spans="29:29">
      <c r="AC221" s="10">
        <v>220</v>
      </c>
    </row>
    <row r="222" spans="29:29">
      <c r="AC222" s="10">
        <v>221</v>
      </c>
    </row>
    <row r="223" spans="29:29">
      <c r="AC223" s="10">
        <v>222</v>
      </c>
    </row>
    <row r="224" spans="29:29">
      <c r="AC224" s="10">
        <v>223</v>
      </c>
    </row>
    <row r="225" spans="29:29">
      <c r="AC225" s="10">
        <v>224</v>
      </c>
    </row>
    <row r="226" spans="29:29">
      <c r="AC226" s="10">
        <v>225</v>
      </c>
    </row>
    <row r="227" spans="29:29">
      <c r="AC227" s="10">
        <v>226</v>
      </c>
    </row>
    <row r="228" spans="29:29">
      <c r="AC228" s="10">
        <v>227</v>
      </c>
    </row>
    <row r="229" spans="29:29">
      <c r="AC229" s="10">
        <v>228</v>
      </c>
    </row>
    <row r="230" spans="29:29">
      <c r="AC230" s="10">
        <v>229</v>
      </c>
    </row>
    <row r="231" spans="29:29">
      <c r="AC231" s="10">
        <v>230</v>
      </c>
    </row>
    <row r="232" spans="29:29">
      <c r="AC232" s="10">
        <v>231</v>
      </c>
    </row>
    <row r="233" spans="29:29">
      <c r="AC233" s="10">
        <v>232</v>
      </c>
    </row>
    <row r="234" spans="29:29">
      <c r="AC234" s="10">
        <v>233</v>
      </c>
    </row>
    <row r="235" spans="29:29">
      <c r="AC235" s="10">
        <v>234</v>
      </c>
    </row>
    <row r="236" spans="29:29">
      <c r="AC236" s="10">
        <v>235</v>
      </c>
    </row>
    <row r="237" spans="29:29">
      <c r="AC237" s="10">
        <v>236</v>
      </c>
    </row>
    <row r="238" spans="29:29">
      <c r="AC238" s="10">
        <v>237</v>
      </c>
    </row>
    <row r="239" spans="29:29">
      <c r="AC239" s="10">
        <v>238</v>
      </c>
    </row>
    <row r="240" spans="29:29">
      <c r="AC240" s="10">
        <v>239</v>
      </c>
    </row>
    <row r="241" spans="29:29">
      <c r="AC241" s="10">
        <v>240</v>
      </c>
    </row>
    <row r="242" spans="29:29">
      <c r="AC242" s="10">
        <v>241</v>
      </c>
    </row>
    <row r="243" spans="29:29">
      <c r="AC243" s="10">
        <v>242</v>
      </c>
    </row>
    <row r="244" spans="29:29">
      <c r="AC244" s="10">
        <v>243</v>
      </c>
    </row>
    <row r="245" spans="29:29">
      <c r="AC245" s="10">
        <v>244</v>
      </c>
    </row>
    <row r="246" spans="29:29">
      <c r="AC246" s="10">
        <v>245</v>
      </c>
    </row>
    <row r="247" spans="29:29">
      <c r="AC247" s="10">
        <v>246</v>
      </c>
    </row>
    <row r="248" spans="29:29">
      <c r="AC248" s="10">
        <v>247</v>
      </c>
    </row>
    <row r="249" spans="29:29">
      <c r="AC249" s="10">
        <v>248</v>
      </c>
    </row>
    <row r="250" spans="29:29">
      <c r="AC250" s="10">
        <v>249</v>
      </c>
    </row>
    <row r="251" spans="29:29">
      <c r="AC251" s="10">
        <v>250</v>
      </c>
    </row>
    <row r="252" spans="29:29">
      <c r="AC252" s="10">
        <v>251</v>
      </c>
    </row>
    <row r="253" spans="29:29">
      <c r="AC253" s="10">
        <v>252</v>
      </c>
    </row>
    <row r="254" spans="29:29">
      <c r="AC254" s="10">
        <v>253</v>
      </c>
    </row>
    <row r="255" spans="29:29">
      <c r="AC255" s="10">
        <v>254</v>
      </c>
    </row>
    <row r="256" spans="29:29">
      <c r="AC256" s="10">
        <v>255</v>
      </c>
    </row>
    <row r="257" spans="29:29">
      <c r="AC257" s="10">
        <v>256</v>
      </c>
    </row>
    <row r="258" spans="29:29">
      <c r="AC258" s="10">
        <v>257</v>
      </c>
    </row>
    <row r="259" spans="29:29">
      <c r="AC259" s="10">
        <v>258</v>
      </c>
    </row>
    <row r="260" spans="29:29">
      <c r="AC260" s="10">
        <v>259</v>
      </c>
    </row>
    <row r="261" spans="29:29">
      <c r="AC261" s="10">
        <v>260</v>
      </c>
    </row>
    <row r="262" spans="29:29">
      <c r="AC262" s="10">
        <v>261</v>
      </c>
    </row>
    <row r="263" spans="29:29">
      <c r="AC263" s="10">
        <v>262</v>
      </c>
    </row>
    <row r="264" spans="29:29">
      <c r="AC264" s="10">
        <v>263</v>
      </c>
    </row>
    <row r="265" spans="29:29">
      <c r="AC265" s="10">
        <v>264</v>
      </c>
    </row>
    <row r="266" spans="29:29">
      <c r="AC266" s="10">
        <v>265</v>
      </c>
    </row>
    <row r="267" spans="29:29">
      <c r="AC267" s="10">
        <v>266</v>
      </c>
    </row>
    <row r="268" spans="29:29">
      <c r="AC268" s="10">
        <v>267</v>
      </c>
    </row>
    <row r="269" spans="29:29">
      <c r="AC269" s="10">
        <v>268</v>
      </c>
    </row>
    <row r="270" spans="29:29">
      <c r="AC270" s="10">
        <v>269</v>
      </c>
    </row>
    <row r="271" spans="29:29">
      <c r="AC271" s="10">
        <v>270</v>
      </c>
    </row>
    <row r="272" spans="29:29">
      <c r="AC272" s="10">
        <v>271</v>
      </c>
    </row>
    <row r="273" spans="29:29">
      <c r="AC273" s="10">
        <v>272</v>
      </c>
    </row>
    <row r="274" spans="29:29">
      <c r="AC274" s="10">
        <v>273</v>
      </c>
    </row>
    <row r="275" spans="29:29">
      <c r="AC275" s="10">
        <v>274</v>
      </c>
    </row>
    <row r="276" spans="29:29">
      <c r="AC276" s="10">
        <v>275</v>
      </c>
    </row>
    <row r="277" spans="29:29">
      <c r="AC277" s="10">
        <v>276</v>
      </c>
    </row>
    <row r="278" spans="29:29">
      <c r="AC278" s="10">
        <v>277</v>
      </c>
    </row>
    <row r="279" spans="29:29">
      <c r="AC279" s="10">
        <v>278</v>
      </c>
    </row>
    <row r="280" spans="29:29">
      <c r="AC280" s="10">
        <v>279</v>
      </c>
    </row>
    <row r="281" spans="29:29">
      <c r="AC281" s="10">
        <v>280</v>
      </c>
    </row>
    <row r="282" spans="29:29">
      <c r="AC282" s="10">
        <v>281</v>
      </c>
    </row>
    <row r="283" spans="29:29">
      <c r="AC283" s="10">
        <v>282</v>
      </c>
    </row>
    <row r="284" spans="29:29">
      <c r="AC284" s="10">
        <v>283</v>
      </c>
    </row>
    <row r="285" spans="29:29">
      <c r="AC285" s="10">
        <v>284</v>
      </c>
    </row>
    <row r="286" spans="29:29">
      <c r="AC286" s="10">
        <v>285</v>
      </c>
    </row>
    <row r="287" spans="29:29">
      <c r="AC287" s="10">
        <v>286</v>
      </c>
    </row>
    <row r="288" spans="29:29">
      <c r="AC288" s="10">
        <v>287</v>
      </c>
    </row>
    <row r="289" spans="29:29">
      <c r="AC289" s="10">
        <v>288</v>
      </c>
    </row>
    <row r="290" spans="29:29">
      <c r="AC290" s="10">
        <v>289</v>
      </c>
    </row>
    <row r="291" spans="29:29">
      <c r="AC291" s="10">
        <v>290</v>
      </c>
    </row>
    <row r="292" spans="29:29">
      <c r="AC292" s="10">
        <v>291</v>
      </c>
    </row>
    <row r="293" spans="29:29">
      <c r="AC293" s="10">
        <v>292</v>
      </c>
    </row>
    <row r="294" spans="29:29">
      <c r="AC294" s="10">
        <v>293</v>
      </c>
    </row>
    <row r="295" spans="29:29">
      <c r="AC295" s="10">
        <v>294</v>
      </c>
    </row>
    <row r="296" spans="29:29">
      <c r="AC296" s="10">
        <v>295</v>
      </c>
    </row>
    <row r="297" spans="29:29">
      <c r="AC297" s="10">
        <v>296</v>
      </c>
    </row>
    <row r="298" spans="29:29">
      <c r="AC298" s="10">
        <v>297</v>
      </c>
    </row>
    <row r="299" spans="29:29">
      <c r="AC299" s="10">
        <v>298</v>
      </c>
    </row>
    <row r="300" spans="29:29">
      <c r="AC300" s="10">
        <v>299</v>
      </c>
    </row>
    <row r="301" spans="29:29">
      <c r="AC301" s="10">
        <v>300</v>
      </c>
    </row>
    <row r="302" spans="29:29">
      <c r="AC302" s="10">
        <v>301</v>
      </c>
    </row>
    <row r="303" spans="29:29">
      <c r="AC303" s="10">
        <v>302</v>
      </c>
    </row>
    <row r="304" spans="29:29">
      <c r="AC304" s="10">
        <v>303</v>
      </c>
    </row>
    <row r="305" spans="29:29">
      <c r="AC305" s="10">
        <v>304</v>
      </c>
    </row>
    <row r="306" spans="29:29">
      <c r="AC306" s="10">
        <v>305</v>
      </c>
    </row>
    <row r="307" spans="29:29">
      <c r="AC307" s="10">
        <v>306</v>
      </c>
    </row>
    <row r="308" spans="29:29">
      <c r="AC308" s="10">
        <v>307</v>
      </c>
    </row>
    <row r="309" spans="29:29">
      <c r="AC309" s="10">
        <v>308</v>
      </c>
    </row>
    <row r="310" spans="29:29">
      <c r="AC310" s="10">
        <v>309</v>
      </c>
    </row>
    <row r="311" spans="29:29">
      <c r="AC311" s="10">
        <v>310</v>
      </c>
    </row>
    <row r="312" spans="29:29">
      <c r="AC312" s="10">
        <v>311</v>
      </c>
    </row>
    <row r="313" spans="29:29">
      <c r="AC313" s="10">
        <v>312</v>
      </c>
    </row>
    <row r="314" spans="29:29">
      <c r="AC314" s="10">
        <v>313</v>
      </c>
    </row>
    <row r="315" spans="29:29">
      <c r="AC315" s="10">
        <v>314</v>
      </c>
    </row>
    <row r="316" spans="29:29">
      <c r="AC316" s="10">
        <v>315</v>
      </c>
    </row>
    <row r="317" spans="29:29">
      <c r="AC317" s="10">
        <v>316</v>
      </c>
    </row>
    <row r="318" spans="29:29">
      <c r="AC318" s="10">
        <v>317</v>
      </c>
    </row>
    <row r="319" spans="29:29">
      <c r="AC319" s="10">
        <v>318</v>
      </c>
    </row>
    <row r="320" spans="29:29">
      <c r="AC320" s="10">
        <v>319</v>
      </c>
    </row>
    <row r="321" spans="29:29">
      <c r="AC321" s="10">
        <v>320</v>
      </c>
    </row>
    <row r="322" spans="29:29">
      <c r="AC322" s="10">
        <v>321</v>
      </c>
    </row>
    <row r="323" spans="29:29">
      <c r="AC323" s="10">
        <v>322</v>
      </c>
    </row>
    <row r="324" spans="29:29">
      <c r="AC324" s="10">
        <v>323</v>
      </c>
    </row>
    <row r="325" spans="29:29">
      <c r="AC325" s="10">
        <v>324</v>
      </c>
    </row>
    <row r="326" spans="29:29">
      <c r="AC326" s="10">
        <v>325</v>
      </c>
    </row>
    <row r="327" spans="29:29">
      <c r="AC327" s="10">
        <v>326</v>
      </c>
    </row>
    <row r="328" spans="29:29">
      <c r="AC328" s="10">
        <v>327</v>
      </c>
    </row>
    <row r="329" spans="29:29">
      <c r="AC329" s="10">
        <v>328</v>
      </c>
    </row>
    <row r="330" spans="29:29">
      <c r="AC330" s="10">
        <v>329</v>
      </c>
    </row>
    <row r="331" spans="29:29">
      <c r="AC331" s="10">
        <v>330</v>
      </c>
    </row>
    <row r="332" spans="29:29">
      <c r="AC332" s="10">
        <v>331</v>
      </c>
    </row>
    <row r="333" spans="29:29">
      <c r="AC333" s="10">
        <v>332</v>
      </c>
    </row>
    <row r="334" spans="29:29">
      <c r="AC334" s="10">
        <v>333</v>
      </c>
    </row>
    <row r="335" spans="29:29">
      <c r="AC335" s="10">
        <v>334</v>
      </c>
    </row>
    <row r="336" spans="29:29">
      <c r="AC336" s="10">
        <v>335</v>
      </c>
    </row>
    <row r="337" spans="29:29">
      <c r="AC337" s="10">
        <v>336</v>
      </c>
    </row>
    <row r="338" spans="29:29">
      <c r="AC338" s="10">
        <v>337</v>
      </c>
    </row>
    <row r="339" spans="29:29">
      <c r="AC339" s="10">
        <v>338</v>
      </c>
    </row>
    <row r="340" spans="29:29">
      <c r="AC340" s="10">
        <v>339</v>
      </c>
    </row>
    <row r="341" spans="29:29">
      <c r="AC341" s="10">
        <v>340</v>
      </c>
    </row>
    <row r="342" spans="29:29">
      <c r="AC342" s="10">
        <v>341</v>
      </c>
    </row>
    <row r="343" spans="29:29">
      <c r="AC343" s="10">
        <v>342</v>
      </c>
    </row>
    <row r="344" spans="29:29">
      <c r="AC344" s="10">
        <v>343</v>
      </c>
    </row>
    <row r="345" spans="29:29">
      <c r="AC345" s="10">
        <v>344</v>
      </c>
    </row>
    <row r="346" spans="29:29">
      <c r="AC346" s="10">
        <v>345</v>
      </c>
    </row>
    <row r="347" spans="29:29">
      <c r="AC347" s="10">
        <v>346</v>
      </c>
    </row>
    <row r="348" spans="29:29">
      <c r="AC348" s="10">
        <v>347</v>
      </c>
    </row>
    <row r="349" spans="29:29">
      <c r="AC349" s="10">
        <v>348</v>
      </c>
    </row>
    <row r="350" spans="29:29">
      <c r="AC350" s="10">
        <v>349</v>
      </c>
    </row>
    <row r="351" spans="29:29">
      <c r="AC351" s="10">
        <v>350</v>
      </c>
    </row>
    <row r="352" spans="29:29">
      <c r="AC352" s="10">
        <v>351</v>
      </c>
    </row>
    <row r="353" spans="29:29">
      <c r="AC353" s="10">
        <v>352</v>
      </c>
    </row>
    <row r="354" spans="29:29">
      <c r="AC354" s="10">
        <v>353</v>
      </c>
    </row>
    <row r="355" spans="29:29">
      <c r="AC355" s="10">
        <v>354</v>
      </c>
    </row>
    <row r="356" spans="29:29">
      <c r="AC356" s="10">
        <v>355</v>
      </c>
    </row>
    <row r="357" spans="29:29">
      <c r="AC357" s="10">
        <v>356</v>
      </c>
    </row>
    <row r="358" spans="29:29">
      <c r="AC358" s="10">
        <v>357</v>
      </c>
    </row>
    <row r="359" spans="29:29">
      <c r="AC359" s="10">
        <v>358</v>
      </c>
    </row>
    <row r="360" spans="29:29">
      <c r="AC360" s="10">
        <v>359</v>
      </c>
    </row>
    <row r="361" spans="29:29">
      <c r="AC361" s="10">
        <v>360</v>
      </c>
    </row>
    <row r="362" spans="29:29">
      <c r="AC362" s="10">
        <v>361</v>
      </c>
    </row>
    <row r="363" spans="29:29">
      <c r="AC363" s="10">
        <v>362</v>
      </c>
    </row>
    <row r="364" spans="29:29">
      <c r="AC364" s="10">
        <v>363</v>
      </c>
    </row>
    <row r="365" spans="29:29">
      <c r="AC365" s="10">
        <v>364</v>
      </c>
    </row>
    <row r="366" spans="29:29">
      <c r="AC366" s="10">
        <v>365</v>
      </c>
    </row>
    <row r="367" spans="29:29">
      <c r="AC367" s="10">
        <v>366</v>
      </c>
    </row>
    <row r="368" spans="29:29">
      <c r="AC368" s="10">
        <v>367</v>
      </c>
    </row>
    <row r="369" spans="29:29">
      <c r="AC369" s="10">
        <v>368</v>
      </c>
    </row>
    <row r="370" spans="29:29">
      <c r="AC370" s="10">
        <v>369</v>
      </c>
    </row>
    <row r="371" spans="29:29">
      <c r="AC371" s="10">
        <v>370</v>
      </c>
    </row>
    <row r="372" spans="29:29">
      <c r="AC372" s="10">
        <v>371</v>
      </c>
    </row>
    <row r="373" spans="29:29">
      <c r="AC373" s="10">
        <v>372</v>
      </c>
    </row>
    <row r="374" spans="29:29">
      <c r="AC374" s="10">
        <v>373</v>
      </c>
    </row>
    <row r="375" spans="29:29">
      <c r="AC375" s="10">
        <v>374</v>
      </c>
    </row>
    <row r="376" spans="29:29">
      <c r="AC376" s="10">
        <v>375</v>
      </c>
    </row>
    <row r="377" spans="29:29">
      <c r="AC377" s="10">
        <v>376</v>
      </c>
    </row>
    <row r="378" spans="29:29">
      <c r="AC378" s="10">
        <v>377</v>
      </c>
    </row>
    <row r="379" spans="29:29">
      <c r="AC379" s="10">
        <v>378</v>
      </c>
    </row>
    <row r="380" spans="29:29">
      <c r="AC380" s="10">
        <v>379</v>
      </c>
    </row>
    <row r="381" spans="29:29">
      <c r="AC381" s="10">
        <v>380</v>
      </c>
    </row>
    <row r="382" spans="29:29">
      <c r="AC382" s="10">
        <v>381</v>
      </c>
    </row>
    <row r="383" spans="29:29">
      <c r="AC383" s="10">
        <v>382</v>
      </c>
    </row>
    <row r="384" spans="29:29">
      <c r="AC384" s="10">
        <v>383</v>
      </c>
    </row>
    <row r="385" spans="29:29">
      <c r="AC385" s="10">
        <v>384</v>
      </c>
    </row>
    <row r="386" spans="29:29">
      <c r="AC386" s="10">
        <v>385</v>
      </c>
    </row>
    <row r="387" spans="29:29">
      <c r="AC387" s="10">
        <v>386</v>
      </c>
    </row>
    <row r="388" spans="29:29">
      <c r="AC388" s="10">
        <v>387</v>
      </c>
    </row>
    <row r="389" spans="29:29">
      <c r="AC389" s="10">
        <v>388</v>
      </c>
    </row>
    <row r="390" spans="29:29">
      <c r="AC390" s="10">
        <v>389</v>
      </c>
    </row>
    <row r="391" spans="29:29">
      <c r="AC391" s="10">
        <v>390</v>
      </c>
    </row>
    <row r="392" spans="29:29">
      <c r="AC392" s="10">
        <v>391</v>
      </c>
    </row>
    <row r="393" spans="29:29">
      <c r="AC393" s="10">
        <v>392</v>
      </c>
    </row>
    <row r="394" spans="29:29">
      <c r="AC394" s="10">
        <v>393</v>
      </c>
    </row>
    <row r="395" spans="29:29">
      <c r="AC395" s="10">
        <v>394</v>
      </c>
    </row>
    <row r="396" spans="29:29">
      <c r="AC396" s="10">
        <v>395</v>
      </c>
    </row>
    <row r="397" spans="29:29">
      <c r="AC397" s="10">
        <v>396</v>
      </c>
    </row>
    <row r="398" spans="29:29">
      <c r="AC398" s="10">
        <v>397</v>
      </c>
    </row>
    <row r="399" spans="29:29">
      <c r="AC399" s="10">
        <v>398</v>
      </c>
    </row>
    <row r="400" spans="29:29">
      <c r="AC400" s="10">
        <v>399</v>
      </c>
    </row>
    <row r="401" spans="29:29">
      <c r="AC401" s="10">
        <v>400</v>
      </c>
    </row>
    <row r="402" spans="29:29">
      <c r="AC402" s="10">
        <v>401</v>
      </c>
    </row>
    <row r="403" spans="29:29">
      <c r="AC403" s="10">
        <v>402</v>
      </c>
    </row>
    <row r="404" spans="29:29">
      <c r="AC404" s="10">
        <v>403</v>
      </c>
    </row>
    <row r="405" spans="29:29">
      <c r="AC405" s="10">
        <v>404</v>
      </c>
    </row>
    <row r="406" spans="29:29">
      <c r="AC406" s="10">
        <v>405</v>
      </c>
    </row>
    <row r="407" spans="29:29">
      <c r="AC407" s="10">
        <v>406</v>
      </c>
    </row>
    <row r="408" spans="29:29">
      <c r="AC408" s="10">
        <v>407</v>
      </c>
    </row>
    <row r="409" spans="29:29">
      <c r="AC409" s="10">
        <v>408</v>
      </c>
    </row>
    <row r="410" spans="29:29">
      <c r="AC410" s="10">
        <v>409</v>
      </c>
    </row>
    <row r="411" spans="29:29">
      <c r="AC411" s="10">
        <v>410</v>
      </c>
    </row>
    <row r="412" spans="29:29">
      <c r="AC412" s="10">
        <v>411</v>
      </c>
    </row>
    <row r="413" spans="29:29">
      <c r="AC413" s="10">
        <v>412</v>
      </c>
    </row>
    <row r="414" spans="29:29">
      <c r="AC414" s="10">
        <v>413</v>
      </c>
    </row>
    <row r="415" spans="29:29">
      <c r="AC415" s="10">
        <v>414</v>
      </c>
    </row>
    <row r="416" spans="29:29">
      <c r="AC416" s="10">
        <v>415</v>
      </c>
    </row>
    <row r="417" spans="29:29">
      <c r="AC417" s="10">
        <v>416</v>
      </c>
    </row>
    <row r="418" spans="29:29">
      <c r="AC418" s="10">
        <v>417</v>
      </c>
    </row>
    <row r="419" spans="29:29">
      <c r="AC419" s="10">
        <v>418</v>
      </c>
    </row>
    <row r="420" spans="29:29">
      <c r="AC420" s="10">
        <v>419</v>
      </c>
    </row>
    <row r="421" spans="29:29">
      <c r="AC421" s="10">
        <v>420</v>
      </c>
    </row>
    <row r="422" spans="29:29">
      <c r="AC422" s="10">
        <v>421</v>
      </c>
    </row>
    <row r="423" spans="29:29">
      <c r="AC423" s="10">
        <v>422</v>
      </c>
    </row>
    <row r="424" spans="29:29">
      <c r="AC424" s="10">
        <v>423</v>
      </c>
    </row>
    <row r="425" spans="29:29">
      <c r="AC425" s="10">
        <v>424</v>
      </c>
    </row>
    <row r="426" spans="29:29">
      <c r="AC426" s="10">
        <v>425</v>
      </c>
    </row>
    <row r="427" spans="29:29">
      <c r="AC427" s="10">
        <v>426</v>
      </c>
    </row>
    <row r="428" spans="29:29">
      <c r="AC428" s="10">
        <v>427</v>
      </c>
    </row>
    <row r="429" spans="29:29">
      <c r="AC429" s="10">
        <v>428</v>
      </c>
    </row>
    <row r="430" spans="29:29">
      <c r="AC430" s="10">
        <v>429</v>
      </c>
    </row>
    <row r="431" spans="29:29">
      <c r="AC431" s="10">
        <v>430</v>
      </c>
    </row>
    <row r="432" spans="29:29">
      <c r="AC432" s="10">
        <v>431</v>
      </c>
    </row>
    <row r="433" spans="29:29">
      <c r="AC433" s="10">
        <v>432</v>
      </c>
    </row>
    <row r="434" spans="29:29">
      <c r="AC434" s="10">
        <v>433</v>
      </c>
    </row>
    <row r="435" spans="29:29">
      <c r="AC435" s="10">
        <v>434</v>
      </c>
    </row>
    <row r="436" spans="29:29">
      <c r="AC436" s="10">
        <v>435</v>
      </c>
    </row>
    <row r="437" spans="29:29">
      <c r="AC437" s="10">
        <v>436</v>
      </c>
    </row>
    <row r="438" spans="29:29">
      <c r="AC438" s="10">
        <v>437</v>
      </c>
    </row>
    <row r="439" spans="29:29">
      <c r="AC439" s="10">
        <v>438</v>
      </c>
    </row>
    <row r="440" spans="29:29">
      <c r="AC440" s="10">
        <v>439</v>
      </c>
    </row>
    <row r="441" spans="29:29">
      <c r="AC441" s="10">
        <v>440</v>
      </c>
    </row>
    <row r="442" spans="29:29">
      <c r="AC442" s="10">
        <v>441</v>
      </c>
    </row>
    <row r="443" spans="29:29">
      <c r="AC443" s="10">
        <v>442</v>
      </c>
    </row>
    <row r="444" spans="29:29">
      <c r="AC444" s="10">
        <v>443</v>
      </c>
    </row>
    <row r="445" spans="29:29">
      <c r="AC445" s="10">
        <v>444</v>
      </c>
    </row>
    <row r="446" spans="29:29">
      <c r="AC446" s="10">
        <v>445</v>
      </c>
    </row>
    <row r="447" spans="29:29">
      <c r="AC447" s="10">
        <v>446</v>
      </c>
    </row>
    <row r="448" spans="29:29">
      <c r="AC448" s="10">
        <v>447</v>
      </c>
    </row>
    <row r="449" spans="29:29">
      <c r="AC449" s="10">
        <v>448</v>
      </c>
    </row>
    <row r="450" spans="29:29">
      <c r="AC450" s="10">
        <v>449</v>
      </c>
    </row>
    <row r="451" spans="29:29">
      <c r="AC451" s="10">
        <v>450</v>
      </c>
    </row>
    <row r="452" spans="29:29">
      <c r="AC452" s="10">
        <v>451</v>
      </c>
    </row>
    <row r="453" spans="29:29">
      <c r="AC453" s="10">
        <v>452</v>
      </c>
    </row>
    <row r="454" spans="29:29">
      <c r="AC454" s="10">
        <v>453</v>
      </c>
    </row>
    <row r="455" spans="29:29">
      <c r="AC455" s="10">
        <v>454</v>
      </c>
    </row>
    <row r="456" spans="29:29">
      <c r="AC456" s="10">
        <v>455</v>
      </c>
    </row>
    <row r="457" spans="29:29">
      <c r="AC457" s="10">
        <v>456</v>
      </c>
    </row>
    <row r="458" spans="29:29">
      <c r="AC458" s="10">
        <v>457</v>
      </c>
    </row>
    <row r="459" spans="29:29">
      <c r="AC459" s="10">
        <v>458</v>
      </c>
    </row>
    <row r="460" spans="29:29">
      <c r="AC460" s="10">
        <v>459</v>
      </c>
    </row>
    <row r="461" spans="29:29">
      <c r="AC461" s="10">
        <v>460</v>
      </c>
    </row>
    <row r="462" spans="29:29">
      <c r="AC462" s="10">
        <v>461</v>
      </c>
    </row>
    <row r="463" spans="29:29">
      <c r="AC463" s="10">
        <v>462</v>
      </c>
    </row>
    <row r="464" spans="29:29">
      <c r="AC464" s="10">
        <v>463</v>
      </c>
    </row>
    <row r="465" spans="29:29">
      <c r="AC465" s="10">
        <v>464</v>
      </c>
    </row>
    <row r="466" spans="29:29">
      <c r="AC466" s="10">
        <v>465</v>
      </c>
    </row>
    <row r="467" spans="29:29">
      <c r="AC467" s="10">
        <v>466</v>
      </c>
    </row>
    <row r="468" spans="29:29">
      <c r="AC468" s="10">
        <v>467</v>
      </c>
    </row>
    <row r="469" spans="29:29">
      <c r="AC469" s="10">
        <v>468</v>
      </c>
    </row>
    <row r="470" spans="29:29">
      <c r="AC470" s="10">
        <v>469</v>
      </c>
    </row>
    <row r="471" spans="29:29">
      <c r="AC471" s="10">
        <v>470</v>
      </c>
    </row>
    <row r="472" spans="29:29">
      <c r="AC472" s="10">
        <v>471</v>
      </c>
    </row>
    <row r="473" spans="29:29">
      <c r="AC473" s="10">
        <v>472</v>
      </c>
    </row>
    <row r="474" spans="29:29">
      <c r="AC474" s="10">
        <v>473</v>
      </c>
    </row>
    <row r="475" spans="29:29">
      <c r="AC475" s="10">
        <v>474</v>
      </c>
    </row>
    <row r="476" spans="29:29">
      <c r="AC476" s="10">
        <v>475</v>
      </c>
    </row>
    <row r="477" spans="29:29">
      <c r="AC477" s="10">
        <v>476</v>
      </c>
    </row>
    <row r="478" spans="29:29">
      <c r="AC478" s="10">
        <v>477</v>
      </c>
    </row>
    <row r="479" spans="29:29">
      <c r="AC479" s="10">
        <v>478</v>
      </c>
    </row>
    <row r="480" spans="29:29">
      <c r="AC480" s="10">
        <v>479</v>
      </c>
    </row>
    <row r="481" spans="29:29">
      <c r="AC481" s="10">
        <v>480</v>
      </c>
    </row>
    <row r="482" spans="29:29">
      <c r="AC482" s="10">
        <v>481</v>
      </c>
    </row>
    <row r="483" spans="29:29">
      <c r="AC483" s="10">
        <v>482</v>
      </c>
    </row>
    <row r="484" spans="29:29">
      <c r="AC484" s="10">
        <v>483</v>
      </c>
    </row>
    <row r="485" spans="29:29">
      <c r="AC485" s="10">
        <v>484</v>
      </c>
    </row>
    <row r="486" spans="29:29">
      <c r="AC486" s="10">
        <v>485</v>
      </c>
    </row>
    <row r="487" spans="29:29">
      <c r="AC487" s="10">
        <v>486</v>
      </c>
    </row>
    <row r="488" spans="29:29">
      <c r="AC488" s="10">
        <v>487</v>
      </c>
    </row>
    <row r="489" spans="29:29">
      <c r="AC489" s="10">
        <v>488</v>
      </c>
    </row>
    <row r="490" spans="29:29">
      <c r="AC490" s="10">
        <v>489</v>
      </c>
    </row>
    <row r="491" spans="29:29">
      <c r="AC491" s="10">
        <v>490</v>
      </c>
    </row>
    <row r="492" spans="29:29">
      <c r="AC492" s="10">
        <v>491</v>
      </c>
    </row>
    <row r="493" spans="29:29">
      <c r="AC493" s="10">
        <v>492</v>
      </c>
    </row>
    <row r="494" spans="29:29">
      <c r="AC494" s="10">
        <v>493</v>
      </c>
    </row>
    <row r="495" spans="29:29">
      <c r="AC495" s="10">
        <v>494</v>
      </c>
    </row>
    <row r="496" spans="29:29">
      <c r="AC496" s="10">
        <v>495</v>
      </c>
    </row>
    <row r="497" spans="29:29">
      <c r="AC497" s="10">
        <v>496</v>
      </c>
    </row>
    <row r="498" spans="29:29">
      <c r="AC498" s="10">
        <v>497</v>
      </c>
    </row>
    <row r="499" spans="29:29">
      <c r="AC499" s="10">
        <v>498</v>
      </c>
    </row>
    <row r="500" spans="29:29">
      <c r="AC500" s="10">
        <v>499</v>
      </c>
    </row>
    <row r="501" spans="29:29">
      <c r="AC501" s="10">
        <v>500</v>
      </c>
    </row>
    <row r="502" spans="29:29">
      <c r="AC502" s="10">
        <v>501</v>
      </c>
    </row>
    <row r="503" spans="29:29">
      <c r="AC503" s="10">
        <v>502</v>
      </c>
    </row>
    <row r="504" spans="29:29">
      <c r="AC504" s="10">
        <v>503</v>
      </c>
    </row>
    <row r="505" spans="29:29">
      <c r="AC505" s="10">
        <v>504</v>
      </c>
    </row>
    <row r="506" spans="29:29">
      <c r="AC506" s="10">
        <v>505</v>
      </c>
    </row>
    <row r="507" spans="29:29">
      <c r="AC507" s="10">
        <v>506</v>
      </c>
    </row>
    <row r="508" spans="29:29">
      <c r="AC508" s="10">
        <v>507</v>
      </c>
    </row>
    <row r="509" spans="29:29">
      <c r="AC509" s="10">
        <v>508</v>
      </c>
    </row>
    <row r="510" spans="29:29">
      <c r="AC510" s="10">
        <v>509</v>
      </c>
    </row>
    <row r="511" spans="29:29">
      <c r="AC511" s="10">
        <v>510</v>
      </c>
    </row>
    <row r="512" spans="29:29">
      <c r="AC512" s="10">
        <v>511</v>
      </c>
    </row>
    <row r="513" spans="29:29">
      <c r="AC513" s="10">
        <v>512</v>
      </c>
    </row>
    <row r="514" spans="29:29">
      <c r="AC514" s="10">
        <v>513</v>
      </c>
    </row>
    <row r="515" spans="29:29">
      <c r="AC515" s="10">
        <v>514</v>
      </c>
    </row>
    <row r="516" spans="29:29">
      <c r="AC516" s="10">
        <v>515</v>
      </c>
    </row>
    <row r="517" spans="29:29">
      <c r="AC517" s="10">
        <v>516</v>
      </c>
    </row>
    <row r="518" spans="29:29">
      <c r="AC518" s="10">
        <v>517</v>
      </c>
    </row>
    <row r="519" spans="29:29">
      <c r="AC519" s="10">
        <v>518</v>
      </c>
    </row>
    <row r="520" spans="29:29">
      <c r="AC520" s="10">
        <v>519</v>
      </c>
    </row>
    <row r="521" spans="29:29">
      <c r="AC521" s="10">
        <v>520</v>
      </c>
    </row>
    <row r="522" spans="29:29">
      <c r="AC522" s="10">
        <v>521</v>
      </c>
    </row>
    <row r="523" spans="29:29">
      <c r="AC523" s="10">
        <v>522</v>
      </c>
    </row>
    <row r="524" spans="29:29">
      <c r="AC524" s="10">
        <v>523</v>
      </c>
    </row>
    <row r="525" spans="29:29">
      <c r="AC525" s="10">
        <v>524</v>
      </c>
    </row>
    <row r="526" spans="29:29">
      <c r="AC526" s="10">
        <v>525</v>
      </c>
    </row>
    <row r="527" spans="29:29">
      <c r="AC527" s="10">
        <v>526</v>
      </c>
    </row>
    <row r="528" spans="29:29">
      <c r="AC528" s="10">
        <v>527</v>
      </c>
    </row>
    <row r="529" spans="29:29">
      <c r="AC529" s="10">
        <v>528</v>
      </c>
    </row>
    <row r="530" spans="29:29">
      <c r="AC530" s="10">
        <v>529</v>
      </c>
    </row>
    <row r="531" spans="29:29">
      <c r="AC531" s="10">
        <v>530</v>
      </c>
    </row>
    <row r="532" spans="29:29">
      <c r="AC532" s="10">
        <v>531</v>
      </c>
    </row>
    <row r="533" spans="29:29">
      <c r="AC533" s="10">
        <v>532</v>
      </c>
    </row>
    <row r="534" spans="29:29">
      <c r="AC534" s="10">
        <v>533</v>
      </c>
    </row>
    <row r="535" spans="29:29">
      <c r="AC535" s="10">
        <v>534</v>
      </c>
    </row>
    <row r="536" spans="29:29">
      <c r="AC536" s="10">
        <v>535</v>
      </c>
    </row>
    <row r="537" spans="29:29">
      <c r="AC537" s="10">
        <v>536</v>
      </c>
    </row>
    <row r="538" spans="29:29">
      <c r="AC538" s="10">
        <v>537</v>
      </c>
    </row>
    <row r="539" spans="29:29">
      <c r="AC539" s="10">
        <v>538</v>
      </c>
    </row>
    <row r="540" spans="29:29">
      <c r="AC540" s="10">
        <v>539</v>
      </c>
    </row>
    <row r="541" spans="29:29">
      <c r="AC541" s="10">
        <v>540</v>
      </c>
    </row>
    <row r="542" spans="29:29">
      <c r="AC542" s="10">
        <v>541</v>
      </c>
    </row>
    <row r="543" spans="29:29">
      <c r="AC543" s="10">
        <v>542</v>
      </c>
    </row>
    <row r="544" spans="29:29">
      <c r="AC544" s="10">
        <v>543</v>
      </c>
    </row>
    <row r="545" spans="29:29">
      <c r="AC545" s="10">
        <v>544</v>
      </c>
    </row>
    <row r="546" spans="29:29">
      <c r="AC546" s="10">
        <v>545</v>
      </c>
    </row>
    <row r="547" spans="29:29">
      <c r="AC547" s="10">
        <v>546</v>
      </c>
    </row>
    <row r="548" spans="29:29">
      <c r="AC548" s="10">
        <v>547</v>
      </c>
    </row>
    <row r="549" spans="29:29">
      <c r="AC549" s="10">
        <v>548</v>
      </c>
    </row>
    <row r="550" spans="29:29">
      <c r="AC550" s="10">
        <v>549</v>
      </c>
    </row>
    <row r="551" spans="29:29">
      <c r="AC551" s="10">
        <v>550</v>
      </c>
    </row>
    <row r="552" spans="29:29">
      <c r="AC552" s="10">
        <v>551</v>
      </c>
    </row>
    <row r="553" spans="29:29">
      <c r="AC553" s="10">
        <v>552</v>
      </c>
    </row>
    <row r="554" spans="29:29">
      <c r="AC554" s="10">
        <v>553</v>
      </c>
    </row>
    <row r="555" spans="29:29">
      <c r="AC555" s="10">
        <v>554</v>
      </c>
    </row>
    <row r="556" spans="29:29">
      <c r="AC556" s="10">
        <v>555</v>
      </c>
    </row>
    <row r="557" spans="29:29">
      <c r="AC557" s="10">
        <v>556</v>
      </c>
    </row>
    <row r="558" spans="29:29">
      <c r="AC558" s="10">
        <v>557</v>
      </c>
    </row>
    <row r="559" spans="29:29">
      <c r="AC559" s="10">
        <v>558</v>
      </c>
    </row>
    <row r="560" spans="29:29">
      <c r="AC560" s="10">
        <v>559</v>
      </c>
    </row>
    <row r="561" spans="29:29">
      <c r="AC561" s="10">
        <v>560</v>
      </c>
    </row>
    <row r="562" spans="29:29">
      <c r="AC562" s="10">
        <v>561</v>
      </c>
    </row>
    <row r="563" spans="29:29">
      <c r="AC563" s="10">
        <v>562</v>
      </c>
    </row>
    <row r="564" spans="29:29">
      <c r="AC564" s="10">
        <v>563</v>
      </c>
    </row>
    <row r="565" spans="29:29">
      <c r="AC565" s="10">
        <v>564</v>
      </c>
    </row>
    <row r="566" spans="29:29">
      <c r="AC566" s="10">
        <v>565</v>
      </c>
    </row>
    <row r="567" spans="29:29">
      <c r="AC567" s="10">
        <v>566</v>
      </c>
    </row>
    <row r="568" spans="29:29">
      <c r="AC568" s="10">
        <v>567</v>
      </c>
    </row>
    <row r="569" spans="29:29">
      <c r="AC569" s="10">
        <v>568</v>
      </c>
    </row>
    <row r="570" spans="29:29">
      <c r="AC570" s="10">
        <v>569</v>
      </c>
    </row>
    <row r="571" spans="29:29">
      <c r="AC571" s="10">
        <v>570</v>
      </c>
    </row>
    <row r="572" spans="29:29">
      <c r="AC572" s="10">
        <v>571</v>
      </c>
    </row>
    <row r="573" spans="29:29">
      <c r="AC573" s="10">
        <v>572</v>
      </c>
    </row>
    <row r="574" spans="29:29">
      <c r="AC574" s="10">
        <v>573</v>
      </c>
    </row>
    <row r="575" spans="29:29">
      <c r="AC575" s="10">
        <v>574</v>
      </c>
    </row>
    <row r="576" spans="29:29">
      <c r="AC576" s="10">
        <v>575</v>
      </c>
    </row>
    <row r="577" spans="29:29">
      <c r="AC577" s="10">
        <v>576</v>
      </c>
    </row>
    <row r="578" spans="29:29">
      <c r="AC578" s="10">
        <v>577</v>
      </c>
    </row>
    <row r="579" spans="29:29">
      <c r="AC579" s="10">
        <v>578</v>
      </c>
    </row>
    <row r="580" spans="29:29">
      <c r="AC580" s="10">
        <v>579</v>
      </c>
    </row>
    <row r="581" spans="29:29">
      <c r="AC581" s="10">
        <v>580</v>
      </c>
    </row>
    <row r="582" spans="29:29">
      <c r="AC582" s="10">
        <v>581</v>
      </c>
    </row>
    <row r="583" spans="29:29">
      <c r="AC583" s="10">
        <v>582</v>
      </c>
    </row>
    <row r="584" spans="29:29">
      <c r="AC584" s="10">
        <v>583</v>
      </c>
    </row>
    <row r="585" spans="29:29">
      <c r="AC585" s="10">
        <v>584</v>
      </c>
    </row>
    <row r="586" spans="29:29">
      <c r="AC586" s="10">
        <v>585</v>
      </c>
    </row>
    <row r="587" spans="29:29">
      <c r="AC587" s="10">
        <v>586</v>
      </c>
    </row>
    <row r="588" spans="29:29">
      <c r="AC588" s="10">
        <v>587</v>
      </c>
    </row>
    <row r="589" spans="29:29">
      <c r="AC589" s="10">
        <v>588</v>
      </c>
    </row>
    <row r="590" spans="29:29">
      <c r="AC590" s="10">
        <v>589</v>
      </c>
    </row>
    <row r="591" spans="29:29">
      <c r="AC591" s="10">
        <v>590</v>
      </c>
    </row>
    <row r="592" spans="29:29">
      <c r="AC592" s="10">
        <v>591</v>
      </c>
    </row>
    <row r="593" spans="29:29">
      <c r="AC593" s="10">
        <v>592</v>
      </c>
    </row>
    <row r="594" spans="29:29">
      <c r="AC594" s="10">
        <v>593</v>
      </c>
    </row>
    <row r="595" spans="29:29">
      <c r="AC595" s="10">
        <v>594</v>
      </c>
    </row>
    <row r="596" spans="29:29">
      <c r="AC596" s="10">
        <v>595</v>
      </c>
    </row>
    <row r="597" spans="29:29">
      <c r="AC597" s="10">
        <v>596</v>
      </c>
    </row>
    <row r="598" spans="29:29">
      <c r="AC598" s="10">
        <v>597</v>
      </c>
    </row>
    <row r="599" spans="29:29">
      <c r="AC599" s="10">
        <v>598</v>
      </c>
    </row>
    <row r="600" spans="29:29">
      <c r="AC600" s="10">
        <v>599</v>
      </c>
    </row>
    <row r="601" spans="29:29">
      <c r="AC601" s="10">
        <v>600</v>
      </c>
    </row>
    <row r="602" spans="29:29">
      <c r="AC602" s="10">
        <v>601</v>
      </c>
    </row>
    <row r="603" spans="29:29">
      <c r="AC603" s="10">
        <v>602</v>
      </c>
    </row>
    <row r="604" spans="29:29">
      <c r="AC604" s="10">
        <v>603</v>
      </c>
    </row>
    <row r="605" spans="29:29">
      <c r="AC605" s="10">
        <v>604</v>
      </c>
    </row>
    <row r="606" spans="29:29">
      <c r="AC606" s="10">
        <v>605</v>
      </c>
    </row>
    <row r="607" spans="29:29">
      <c r="AC607" s="10">
        <v>606</v>
      </c>
    </row>
    <row r="608" spans="29:29">
      <c r="AC608" s="10">
        <v>607</v>
      </c>
    </row>
    <row r="609" spans="29:29">
      <c r="AC609" s="10">
        <v>608</v>
      </c>
    </row>
    <row r="610" spans="29:29">
      <c r="AC610" s="10">
        <v>609</v>
      </c>
    </row>
    <row r="611" spans="29:29">
      <c r="AC611" s="10">
        <v>610</v>
      </c>
    </row>
    <row r="612" spans="29:29">
      <c r="AC612" s="10">
        <v>611</v>
      </c>
    </row>
    <row r="613" spans="29:29">
      <c r="AC613" s="10">
        <v>612</v>
      </c>
    </row>
    <row r="614" spans="29:29">
      <c r="AC614" s="10">
        <v>613</v>
      </c>
    </row>
    <row r="615" spans="29:29">
      <c r="AC615" s="10">
        <v>614</v>
      </c>
    </row>
    <row r="616" spans="29:29">
      <c r="AC616" s="10">
        <v>615</v>
      </c>
    </row>
    <row r="617" spans="29:29">
      <c r="AC617" s="10">
        <v>616</v>
      </c>
    </row>
    <row r="618" spans="29:29">
      <c r="AC618" s="10">
        <v>617</v>
      </c>
    </row>
    <row r="619" spans="29:29">
      <c r="AC619" s="10">
        <v>618</v>
      </c>
    </row>
    <row r="620" spans="29:29">
      <c r="AC620" s="10">
        <v>619</v>
      </c>
    </row>
    <row r="621" spans="29:29">
      <c r="AC621" s="10">
        <v>620</v>
      </c>
    </row>
    <row r="622" spans="29:29">
      <c r="AC622" s="10">
        <v>621</v>
      </c>
    </row>
    <row r="623" spans="29:29">
      <c r="AC623" s="10">
        <v>622</v>
      </c>
    </row>
    <row r="624" spans="29:29">
      <c r="AC624" s="10">
        <v>623</v>
      </c>
    </row>
    <row r="625" spans="29:29">
      <c r="AC625" s="10">
        <v>624</v>
      </c>
    </row>
    <row r="626" spans="29:29">
      <c r="AC626" s="10">
        <v>625</v>
      </c>
    </row>
    <row r="627" spans="29:29">
      <c r="AC627" s="10">
        <v>626</v>
      </c>
    </row>
    <row r="628" spans="29:29">
      <c r="AC628" s="10">
        <v>627</v>
      </c>
    </row>
    <row r="629" spans="29:29">
      <c r="AC629" s="10">
        <v>628</v>
      </c>
    </row>
    <row r="630" spans="29:29">
      <c r="AC630" s="10">
        <v>629</v>
      </c>
    </row>
    <row r="631" spans="29:29">
      <c r="AC631" s="10">
        <v>630</v>
      </c>
    </row>
    <row r="632" spans="29:29">
      <c r="AC632" s="10">
        <v>631</v>
      </c>
    </row>
    <row r="633" spans="29:29">
      <c r="AC633" s="10">
        <v>632</v>
      </c>
    </row>
    <row r="634" spans="29:29">
      <c r="AC634" s="10">
        <v>633</v>
      </c>
    </row>
    <row r="635" spans="29:29">
      <c r="AC635" s="10">
        <v>634</v>
      </c>
    </row>
    <row r="636" spans="29:29">
      <c r="AC636" s="10">
        <v>635</v>
      </c>
    </row>
    <row r="637" spans="29:29">
      <c r="AC637" s="10">
        <v>636</v>
      </c>
    </row>
    <row r="638" spans="29:29">
      <c r="AC638" s="10">
        <v>637</v>
      </c>
    </row>
    <row r="639" spans="29:29">
      <c r="AC639" s="10">
        <v>638</v>
      </c>
    </row>
    <row r="640" spans="29:29">
      <c r="AC640" s="10">
        <v>639</v>
      </c>
    </row>
    <row r="641" spans="29:29">
      <c r="AC641" s="10">
        <v>640</v>
      </c>
    </row>
    <row r="642" spans="29:29">
      <c r="AC642" s="10">
        <v>641</v>
      </c>
    </row>
    <row r="643" spans="29:29">
      <c r="AC643" s="10">
        <v>642</v>
      </c>
    </row>
    <row r="644" spans="29:29">
      <c r="AC644" s="10">
        <v>643</v>
      </c>
    </row>
    <row r="645" spans="29:29">
      <c r="AC645" s="10">
        <v>644</v>
      </c>
    </row>
    <row r="646" spans="29:29">
      <c r="AC646" s="10">
        <v>645</v>
      </c>
    </row>
    <row r="647" spans="29:29">
      <c r="AC647" s="10">
        <v>646</v>
      </c>
    </row>
    <row r="648" spans="29:29">
      <c r="AC648" s="10">
        <v>647</v>
      </c>
    </row>
    <row r="649" spans="29:29">
      <c r="AC649" s="10">
        <v>648</v>
      </c>
    </row>
    <row r="650" spans="29:29">
      <c r="AC650" s="10">
        <v>649</v>
      </c>
    </row>
    <row r="651" spans="29:29">
      <c r="AC651" s="10">
        <v>650</v>
      </c>
    </row>
    <row r="652" spans="29:29">
      <c r="AC652" s="10">
        <v>651</v>
      </c>
    </row>
    <row r="653" spans="29:29">
      <c r="AC653" s="10">
        <v>652</v>
      </c>
    </row>
    <row r="654" spans="29:29">
      <c r="AC654" s="10">
        <v>653</v>
      </c>
    </row>
    <row r="655" spans="29:29">
      <c r="AC655" s="10">
        <v>654</v>
      </c>
    </row>
    <row r="656" spans="29:29">
      <c r="AC656" s="10">
        <v>655</v>
      </c>
    </row>
    <row r="657" spans="29:29">
      <c r="AC657" s="10">
        <v>656</v>
      </c>
    </row>
    <row r="658" spans="29:29">
      <c r="AC658" s="10">
        <v>657</v>
      </c>
    </row>
    <row r="659" spans="29:29">
      <c r="AC659" s="10">
        <v>658</v>
      </c>
    </row>
    <row r="660" spans="29:29">
      <c r="AC660" s="10">
        <v>659</v>
      </c>
    </row>
    <row r="661" spans="29:29">
      <c r="AC661" s="10">
        <v>660</v>
      </c>
    </row>
    <row r="662" spans="29:29">
      <c r="AC662" s="10">
        <v>661</v>
      </c>
    </row>
    <row r="663" spans="29:29">
      <c r="AC663" s="10">
        <v>662</v>
      </c>
    </row>
    <row r="664" spans="29:29">
      <c r="AC664" s="10">
        <v>663</v>
      </c>
    </row>
    <row r="665" spans="29:29">
      <c r="AC665" s="10">
        <v>664</v>
      </c>
    </row>
    <row r="666" spans="29:29">
      <c r="AC666" s="10">
        <v>665</v>
      </c>
    </row>
    <row r="667" spans="29:29">
      <c r="AC667" s="10">
        <v>666</v>
      </c>
    </row>
    <row r="668" spans="29:29">
      <c r="AC668" s="10">
        <v>667</v>
      </c>
    </row>
    <row r="669" spans="29:29">
      <c r="AC669" s="10">
        <v>668</v>
      </c>
    </row>
    <row r="670" spans="29:29">
      <c r="AC670" s="10">
        <v>669</v>
      </c>
    </row>
    <row r="671" spans="29:29">
      <c r="AC671" s="10">
        <v>670</v>
      </c>
    </row>
    <row r="672" spans="29:29">
      <c r="AC672" s="10">
        <v>671</v>
      </c>
    </row>
    <row r="673" spans="29:29">
      <c r="AC673" s="10">
        <v>672</v>
      </c>
    </row>
    <row r="674" spans="29:29">
      <c r="AC674" s="10">
        <v>673</v>
      </c>
    </row>
    <row r="675" spans="29:29">
      <c r="AC675" s="10">
        <v>674</v>
      </c>
    </row>
    <row r="676" spans="29:29">
      <c r="AC676" s="10">
        <v>675</v>
      </c>
    </row>
    <row r="677" spans="29:29">
      <c r="AC677" s="10">
        <v>676</v>
      </c>
    </row>
    <row r="678" spans="29:29">
      <c r="AC678" s="10">
        <v>677</v>
      </c>
    </row>
    <row r="679" spans="29:29">
      <c r="AC679" s="10">
        <v>678</v>
      </c>
    </row>
    <row r="680" spans="29:29">
      <c r="AC680" s="10">
        <v>679</v>
      </c>
    </row>
    <row r="681" spans="29:29">
      <c r="AC681" s="10">
        <v>680</v>
      </c>
    </row>
    <row r="682" spans="29:29">
      <c r="AC682" s="10">
        <v>681</v>
      </c>
    </row>
    <row r="683" spans="29:29">
      <c r="AC683" s="10">
        <v>682</v>
      </c>
    </row>
    <row r="684" spans="29:29">
      <c r="AC684" s="10">
        <v>683</v>
      </c>
    </row>
    <row r="685" spans="29:29">
      <c r="AC685" s="10">
        <v>684</v>
      </c>
    </row>
    <row r="686" spans="29:29">
      <c r="AC686" s="10">
        <v>685</v>
      </c>
    </row>
    <row r="687" spans="29:29">
      <c r="AC687" s="10">
        <v>686</v>
      </c>
    </row>
    <row r="688" spans="29:29">
      <c r="AC688" s="10">
        <v>687</v>
      </c>
    </row>
    <row r="689" spans="29:29">
      <c r="AC689" s="10">
        <v>688</v>
      </c>
    </row>
    <row r="690" spans="29:29">
      <c r="AC690" s="10">
        <v>689</v>
      </c>
    </row>
    <row r="691" spans="29:29">
      <c r="AC691" s="10">
        <v>690</v>
      </c>
    </row>
    <row r="692" spans="29:29">
      <c r="AC692" s="10">
        <v>691</v>
      </c>
    </row>
    <row r="693" spans="29:29">
      <c r="AC693" s="10">
        <v>692</v>
      </c>
    </row>
    <row r="694" spans="29:29">
      <c r="AC694" s="10">
        <v>693</v>
      </c>
    </row>
    <row r="695" spans="29:29">
      <c r="AC695" s="10">
        <v>694</v>
      </c>
    </row>
    <row r="696" spans="29:29">
      <c r="AC696" s="10">
        <v>695</v>
      </c>
    </row>
    <row r="697" spans="29:29">
      <c r="AC697" s="10">
        <v>696</v>
      </c>
    </row>
    <row r="698" spans="29:29">
      <c r="AC698" s="10">
        <v>697</v>
      </c>
    </row>
    <row r="699" spans="29:29">
      <c r="AC699" s="10">
        <v>698</v>
      </c>
    </row>
    <row r="700" spans="29:29">
      <c r="AC700" s="10">
        <v>699</v>
      </c>
    </row>
    <row r="701" spans="29:29">
      <c r="AC701" s="10">
        <v>700</v>
      </c>
    </row>
    <row r="702" spans="29:29">
      <c r="AC702" s="10">
        <v>701</v>
      </c>
    </row>
    <row r="703" spans="29:29">
      <c r="AC703" s="10">
        <v>702</v>
      </c>
    </row>
    <row r="704" spans="29:29">
      <c r="AC704" s="10">
        <v>703</v>
      </c>
    </row>
    <row r="705" spans="29:29">
      <c r="AC705" s="10">
        <v>704</v>
      </c>
    </row>
    <row r="706" spans="29:29">
      <c r="AC706" s="10">
        <v>705</v>
      </c>
    </row>
    <row r="707" spans="29:29">
      <c r="AC707" s="10">
        <v>706</v>
      </c>
    </row>
    <row r="708" spans="29:29">
      <c r="AC708" s="10">
        <v>707</v>
      </c>
    </row>
    <row r="709" spans="29:29">
      <c r="AC709" s="10">
        <v>708</v>
      </c>
    </row>
    <row r="710" spans="29:29">
      <c r="AC710" s="10">
        <v>709</v>
      </c>
    </row>
    <row r="711" spans="29:29">
      <c r="AC711" s="10">
        <v>710</v>
      </c>
    </row>
    <row r="712" spans="29:29">
      <c r="AC712" s="10">
        <v>711</v>
      </c>
    </row>
    <row r="713" spans="29:29">
      <c r="AC713" s="10">
        <v>712</v>
      </c>
    </row>
    <row r="714" spans="29:29">
      <c r="AC714" s="10">
        <v>713</v>
      </c>
    </row>
    <row r="715" spans="29:29">
      <c r="AC715" s="10">
        <v>714</v>
      </c>
    </row>
    <row r="716" spans="29:29">
      <c r="AC716" s="10">
        <v>715</v>
      </c>
    </row>
    <row r="717" spans="29:29">
      <c r="AC717" s="10">
        <v>716</v>
      </c>
    </row>
    <row r="718" spans="29:29">
      <c r="AC718" s="10">
        <v>717</v>
      </c>
    </row>
    <row r="719" spans="29:29">
      <c r="AC719" s="10">
        <v>718</v>
      </c>
    </row>
    <row r="720" spans="29:29">
      <c r="AC720" s="10">
        <v>719</v>
      </c>
    </row>
  </sheetData>
  <sheetProtection algorithmName="SHA-512" hashValue="k6FLMu6zQtcIdlczCrHTc0v2DauZZ+/ZWo/Ju7SIPcBlS+usWGHBIky8HMeXadXtht4wgXfRk1RJLGMWt2LIrQ==" saltValue="mexi1wRVWHItvQ23R+0UjQ==" spinCount="100000" sheet="1" scenarios="1" formatCells="0" formatColumns="0" formatRows="0"/>
  <mergeCells count="140">
    <mergeCell ref="A44:D44"/>
    <mergeCell ref="O40:O41"/>
    <mergeCell ref="P40:Q41"/>
    <mergeCell ref="R40:Z41"/>
    <mergeCell ref="C41:E41"/>
    <mergeCell ref="A42:B43"/>
    <mergeCell ref="C42:N42"/>
    <mergeCell ref="O42:V42"/>
    <mergeCell ref="W42:Z42"/>
    <mergeCell ref="O43:V43"/>
    <mergeCell ref="W43:Z43"/>
    <mergeCell ref="A36:B41"/>
    <mergeCell ref="C36:E36"/>
    <mergeCell ref="F36:Z37"/>
    <mergeCell ref="C37:E37"/>
    <mergeCell ref="Q38:Q39"/>
    <mergeCell ref="R38:T39"/>
    <mergeCell ref="U38:Z39"/>
    <mergeCell ref="C39:E39"/>
    <mergeCell ref="C40:E40"/>
    <mergeCell ref="F40:H41"/>
    <mergeCell ref="I40:I41"/>
    <mergeCell ref="J40:K41"/>
    <mergeCell ref="L40:L41"/>
    <mergeCell ref="M40:N41"/>
    <mergeCell ref="K38:K39"/>
    <mergeCell ref="L38:L39"/>
    <mergeCell ref="M38:M39"/>
    <mergeCell ref="N38:N39"/>
    <mergeCell ref="O38:O39"/>
    <mergeCell ref="P38:P39"/>
    <mergeCell ref="C38:E38"/>
    <mergeCell ref="F38:F39"/>
    <mergeCell ref="G38:G39"/>
    <mergeCell ref="H38:H39"/>
    <mergeCell ref="I38:I39"/>
    <mergeCell ref="J38:J39"/>
    <mergeCell ref="T30:V30"/>
    <mergeCell ref="X30:Z30"/>
    <mergeCell ref="C31:D35"/>
    <mergeCell ref="E31:H35"/>
    <mergeCell ref="I31:Z31"/>
    <mergeCell ref="I32:Z35"/>
    <mergeCell ref="U25:W26"/>
    <mergeCell ref="X25:Y26"/>
    <mergeCell ref="Z25:Z26"/>
    <mergeCell ref="C27:D28"/>
    <mergeCell ref="E27:Z28"/>
    <mergeCell ref="C29:D30"/>
    <mergeCell ref="E29:H30"/>
    <mergeCell ref="I29:M30"/>
    <mergeCell ref="N29:Q30"/>
    <mergeCell ref="R29:R30"/>
    <mergeCell ref="E25:H26"/>
    <mergeCell ref="I25:L26"/>
    <mergeCell ref="M25:M26"/>
    <mergeCell ref="N25:P26"/>
    <mergeCell ref="Q25:S26"/>
    <mergeCell ref="T25:T26"/>
    <mergeCell ref="A17:B35"/>
    <mergeCell ref="C17:D18"/>
    <mergeCell ref="E17:H18"/>
    <mergeCell ref="I17:I18"/>
    <mergeCell ref="J17:Y18"/>
    <mergeCell ref="C21:D26"/>
    <mergeCell ref="E21:H24"/>
    <mergeCell ref="I21:Z21"/>
    <mergeCell ref="J22:M22"/>
    <mergeCell ref="O22:R22"/>
    <mergeCell ref="T22:Z22"/>
    <mergeCell ref="I23:Z23"/>
    <mergeCell ref="J24:M24"/>
    <mergeCell ref="O24:R24"/>
    <mergeCell ref="T24:Z24"/>
    <mergeCell ref="Z17:Z18"/>
    <mergeCell ref="C19:D20"/>
    <mergeCell ref="E19:H20"/>
    <mergeCell ref="I19:I20"/>
    <mergeCell ref="J19:M20"/>
    <mergeCell ref="N19:N20"/>
    <mergeCell ref="O19:S20"/>
    <mergeCell ref="T19:Z20"/>
    <mergeCell ref="S29:Z29"/>
    <mergeCell ref="A13:B16"/>
    <mergeCell ref="C13:D16"/>
    <mergeCell ref="F13:Z13"/>
    <mergeCell ref="F14:Z14"/>
    <mergeCell ref="F15:Z15"/>
    <mergeCell ref="F16:L16"/>
    <mergeCell ref="M16:P16"/>
    <mergeCell ref="Q16:R16"/>
    <mergeCell ref="U16:V16"/>
    <mergeCell ref="W16:X16"/>
    <mergeCell ref="A9:B10"/>
    <mergeCell ref="C9:D10"/>
    <mergeCell ref="E9:I10"/>
    <mergeCell ref="J9:K10"/>
    <mergeCell ref="L9:P10"/>
    <mergeCell ref="Q9:R10"/>
    <mergeCell ref="S9:Z10"/>
    <mergeCell ref="A11:B12"/>
    <mergeCell ref="C11:D12"/>
    <mergeCell ref="E11:I12"/>
    <mergeCell ref="J11:K12"/>
    <mergeCell ref="L11:P11"/>
    <mergeCell ref="Q11:R12"/>
    <mergeCell ref="S11:T12"/>
    <mergeCell ref="U11:U12"/>
    <mergeCell ref="V11:Y12"/>
    <mergeCell ref="Z11:Z12"/>
    <mergeCell ref="Z5:Z6"/>
    <mergeCell ref="A7:D8"/>
    <mergeCell ref="E7:F8"/>
    <mergeCell ref="G7:I8"/>
    <mergeCell ref="J7:J8"/>
    <mergeCell ref="K7:M8"/>
    <mergeCell ref="N7:N8"/>
    <mergeCell ref="O7:Q8"/>
    <mergeCell ref="R7:R8"/>
    <mergeCell ref="S7:T8"/>
    <mergeCell ref="U7:Z8"/>
    <mergeCell ref="A5:D6"/>
    <mergeCell ref="E5:E6"/>
    <mergeCell ref="F5:J6"/>
    <mergeCell ref="K5:O6"/>
    <mergeCell ref="R5:S6"/>
    <mergeCell ref="T5:T6"/>
    <mergeCell ref="U5:V6"/>
    <mergeCell ref="W5:W6"/>
    <mergeCell ref="X5:Y6"/>
    <mergeCell ref="A1:D1"/>
    <mergeCell ref="E1:V1"/>
    <mergeCell ref="W1:Z1"/>
    <mergeCell ref="A2:D3"/>
    <mergeCell ref="E2:V3"/>
    <mergeCell ref="W2:Z3"/>
    <mergeCell ref="A4:D4"/>
    <mergeCell ref="F4:J4"/>
    <mergeCell ref="K4:O4"/>
    <mergeCell ref="P4:Z4"/>
  </mergeCells>
  <phoneticPr fontId="2"/>
  <conditionalFormatting sqref="C43">
    <cfRule type="expression" dxfId="97" priority="4">
      <formula>IF(AND($AI$43=TRUE,$C$43=""),TRUE,FALSE)</formula>
    </cfRule>
  </conditionalFormatting>
  <conditionalFormatting sqref="C9:D10 J9:K10 Q9:R10">
    <cfRule type="expression" dxfId="96" priority="35">
      <formula>IF(AND($C$9="□",$J$9="□",$Q$9="□"),TRUE,FALSE)</formula>
    </cfRule>
  </conditionalFormatting>
  <conditionalFormatting sqref="C17:D35">
    <cfRule type="expression" dxfId="95" priority="29">
      <formula>IF(AND($C$11="☑",$C$17="□",$C$19="□",$C$21="□",$C$27="□",$C$29="□",$C$31="□"),TRUE,FALSE)</formula>
    </cfRule>
  </conditionalFormatting>
  <conditionalFormatting sqref="C43:N43">
    <cfRule type="expression" dxfId="94" priority="16">
      <formula>IF(AND($AL$43=12,$AN$43=FALSE),TRUE,FALSE)</formula>
    </cfRule>
  </conditionalFormatting>
  <conditionalFormatting sqref="D43">
    <cfRule type="expression" dxfId="93" priority="5">
      <formula>IF(AND($AI$43=TRUE,$D$43=""),TRUE,FALSE)</formula>
    </cfRule>
  </conditionalFormatting>
  <conditionalFormatting sqref="E43">
    <cfRule type="expression" dxfId="92" priority="6">
      <formula>IF(AND($AI$43=TRUE,$E$43=""),TRUE,FALSE)</formula>
    </cfRule>
  </conditionalFormatting>
  <conditionalFormatting sqref="F4">
    <cfRule type="expression" dxfId="91" priority="37">
      <formula>IF($F$4="",TRUE,FALSE)</formula>
    </cfRule>
  </conditionalFormatting>
  <conditionalFormatting sqref="F5">
    <cfRule type="expression" dxfId="90" priority="36">
      <formula>IF($F$5="",TRUE,FALSE)</formula>
    </cfRule>
  </conditionalFormatting>
  <conditionalFormatting sqref="F43">
    <cfRule type="expression" dxfId="89" priority="7">
      <formula>IF(AND($AI$43=TRUE,$F$43=""),TRUE,FALSE)</formula>
    </cfRule>
  </conditionalFormatting>
  <conditionalFormatting sqref="F13:Z15 F16:L16">
    <cfRule type="expression" dxfId="88" priority="30">
      <formula>IF($C$13="☑",TRUE,FALSE)</formula>
    </cfRule>
  </conditionalFormatting>
  <conditionalFormatting sqref="G43">
    <cfRule type="expression" dxfId="87" priority="8">
      <formula>IF(AND($AI$43=TRUE,$G$43=""),TRUE,FALSE)</formula>
    </cfRule>
  </conditionalFormatting>
  <conditionalFormatting sqref="G7:I8">
    <cfRule type="expression" dxfId="86" priority="42">
      <formula>IF($G$7="",TRUE,FALSE)</formula>
    </cfRule>
  </conditionalFormatting>
  <conditionalFormatting sqref="H43">
    <cfRule type="expression" dxfId="85" priority="9">
      <formula>IF(AND($AI$43=TRUE,$H$43=""),TRUE,FALSE)</formula>
    </cfRule>
  </conditionalFormatting>
  <conditionalFormatting sqref="I19:I20">
    <cfRule type="expression" dxfId="84" priority="27">
      <formula>IF(AND($C$19="☑",$I$19="□",$N$19="□"),TRUE,FALSE)</formula>
    </cfRule>
  </conditionalFormatting>
  <conditionalFormatting sqref="I22 N22 S22">
    <cfRule type="expression" dxfId="83" priority="26">
      <formula>IF(AND($C$21="☑",$I$22="□",$N$22="□",$S$22="□"),TRUE,FALSE)</formula>
    </cfRule>
  </conditionalFormatting>
  <conditionalFormatting sqref="I24 N24 S24">
    <cfRule type="expression" dxfId="82" priority="25">
      <formula>IF(AND($C$21="☑",$I$24="□",$N$24="□",$S$24="□"),TRUE,FALSE)</formula>
    </cfRule>
  </conditionalFormatting>
  <conditionalFormatting sqref="I43">
    <cfRule type="expression" dxfId="81" priority="10">
      <formula>IF(AND($AI$43=TRUE,$I$43=""),TRUE,FALSE)</formula>
    </cfRule>
  </conditionalFormatting>
  <conditionalFormatting sqref="I25:L26">
    <cfRule type="expression" dxfId="80" priority="24">
      <formula>IF(AND($C$21="☑",$I$25=""),TRUE,FALSE)</formula>
    </cfRule>
  </conditionalFormatting>
  <conditionalFormatting sqref="I32:Z35">
    <cfRule type="expression" dxfId="79" priority="18">
      <formula>IF(AND($C$31="☑",$I$32=""),TRUE,FALSE)</formula>
    </cfRule>
  </conditionalFormatting>
  <conditionalFormatting sqref="J43">
    <cfRule type="expression" dxfId="78" priority="11">
      <formula>IF(AND($AI$43=TRUE,$J$43=""),TRUE,FALSE)</formula>
    </cfRule>
  </conditionalFormatting>
  <conditionalFormatting sqref="J9:K10">
    <cfRule type="expression" dxfId="77" priority="19">
      <formula>IF(AND($C$9="☑",$C$11="☑",$J$9="□"),TRUE,FALSE)</formula>
    </cfRule>
  </conditionalFormatting>
  <conditionalFormatting sqref="J11:K12 C11:D12 Q11:R12">
    <cfRule type="expression" dxfId="76" priority="34">
      <formula>IF(AND($C$11="□",$J$11="□",$Q$11="□"),TRUE,FALSE)</formula>
    </cfRule>
  </conditionalFormatting>
  <conditionalFormatting sqref="J11:K12">
    <cfRule type="expression" dxfId="75" priority="2">
      <formula>IF($Q$9="☑",TRUE,FALSE)</formula>
    </cfRule>
  </conditionalFormatting>
  <conditionalFormatting sqref="K4">
    <cfRule type="expression" dxfId="74" priority="39">
      <formula>IF($K$4="",TRUE,FALSE)</formula>
    </cfRule>
  </conditionalFormatting>
  <conditionalFormatting sqref="K5">
    <cfRule type="expression" dxfId="73" priority="38">
      <formula>IF($K$5="",TRUE,FALSE)</formula>
    </cfRule>
  </conditionalFormatting>
  <conditionalFormatting sqref="K43">
    <cfRule type="expression" dxfId="72" priority="12">
      <formula>IF(AND($AI$43=TRUE,$K$43=""),TRUE,FALSE)</formula>
    </cfRule>
  </conditionalFormatting>
  <conditionalFormatting sqref="K7:M8">
    <cfRule type="expression" dxfId="71" priority="41">
      <formula>IF($K$7="",TRUE,FALSE)</formula>
    </cfRule>
  </conditionalFormatting>
  <conditionalFormatting sqref="L43">
    <cfRule type="expression" dxfId="70" priority="13">
      <formula>IF(AND($AI$43=TRUE,$L$43=""),TRUE,FALSE)</formula>
    </cfRule>
  </conditionalFormatting>
  <conditionalFormatting sqref="M12">
    <cfRule type="expression" dxfId="69" priority="33">
      <formula>IF(AND($J$11="☑",$M$12=""),TRUE,FALSE)</formula>
    </cfRule>
  </conditionalFormatting>
  <conditionalFormatting sqref="M43">
    <cfRule type="expression" dxfId="68" priority="14">
      <formula>IF(AND($AI$43=TRUE,$M$43=""),TRUE,FALSE)</formula>
    </cfRule>
  </conditionalFormatting>
  <conditionalFormatting sqref="N19:N20">
    <cfRule type="expression" dxfId="67" priority="28">
      <formula>IF(AND($C$19="☑",$I$19="□",$N$19="□"),TRUE,FALSE)</formula>
    </cfRule>
  </conditionalFormatting>
  <conditionalFormatting sqref="N43">
    <cfRule type="expression" dxfId="66" priority="15">
      <formula>IF(AND($AI$43=TRUE,$N$43=""),TRUE,FALSE)</formula>
    </cfRule>
  </conditionalFormatting>
  <conditionalFormatting sqref="N29:Q30">
    <cfRule type="expression" dxfId="65" priority="21">
      <formula>IF(AND($C$29="☑",$N$29=""),TRUE,FALSE)</formula>
    </cfRule>
  </conditionalFormatting>
  <conditionalFormatting sqref="O12">
    <cfRule type="expression" dxfId="64" priority="17">
      <formula>IF(AND($J$11="☑",$O$12=""),TRUE,FALSE)</formula>
    </cfRule>
  </conditionalFormatting>
  <conditionalFormatting sqref="O7:Q8">
    <cfRule type="expression" dxfId="63" priority="40">
      <formula>IF($O$7="",TRUE,FALSE)</formula>
    </cfRule>
  </conditionalFormatting>
  <conditionalFormatting sqref="P5:P6">
    <cfRule type="expression" dxfId="62" priority="46">
      <formula>IF(AND($P$5="□",$P$6="□"),TRUE,FALSE)</formula>
    </cfRule>
  </conditionalFormatting>
  <conditionalFormatting sqref="Q16:R16">
    <cfRule type="expression" dxfId="61" priority="32">
      <formula>IF(AND($C$13="☑",$Q$16=""),TRUE,FALSE)</formula>
    </cfRule>
  </conditionalFormatting>
  <conditionalFormatting sqref="Q25:S26">
    <cfRule type="expression" dxfId="60" priority="23">
      <formula>IF(AND($C$21="☑",$Q$25=""),TRUE,FALSE)</formula>
    </cfRule>
  </conditionalFormatting>
  <conditionalFormatting sqref="R5:S6">
    <cfRule type="expression" dxfId="59" priority="45">
      <formula>IF($R$5="",TRUE,FALSE)</formula>
    </cfRule>
  </conditionalFormatting>
  <conditionalFormatting sqref="S30 W30">
    <cfRule type="expression" dxfId="58" priority="20">
      <formula>IF(AND($C$29="☑",$S$30="□",$W$30="□"),TRUE,FALSE)</formula>
    </cfRule>
  </conditionalFormatting>
  <conditionalFormatting sqref="U5:V6">
    <cfRule type="expression" dxfId="57" priority="44">
      <formula>IF($U$5="",TRUE,FALSE)</formula>
    </cfRule>
  </conditionalFormatting>
  <conditionalFormatting sqref="U7:Z8">
    <cfRule type="expression" dxfId="56" priority="1">
      <formula>IF(AND($C$13="☑",$U$7=""),TRUE,FALSE)</formula>
    </cfRule>
  </conditionalFormatting>
  <conditionalFormatting sqref="V11:Y12">
    <cfRule type="expression" dxfId="55" priority="3">
      <formula>IF(AND(Q11="☑",V11=""),TRUE,FALSE)</formula>
    </cfRule>
  </conditionalFormatting>
  <conditionalFormatting sqref="W16:X16">
    <cfRule type="expression" dxfId="54" priority="31">
      <formula>IF(AND($C$13="☑",$W$16=""),TRUE,FALSE)</formula>
    </cfRule>
  </conditionalFormatting>
  <conditionalFormatting sqref="X5:Y6">
    <cfRule type="expression" dxfId="53" priority="43">
      <formula>IF($X$5="",TRUE,FALSE)</formula>
    </cfRule>
  </conditionalFormatting>
  <conditionalFormatting sqref="X25:Y26">
    <cfRule type="expression" dxfId="52" priority="22">
      <formula>IF(AND($C$21="☑",$X$25=""),TRUE,FALSE)</formula>
    </cfRule>
  </conditionalFormatting>
  <dataValidations count="19">
    <dataValidation type="list" imeMode="hiragana" allowBlank="1" showInputMessage="1" showErrorMessage="1" sqref="P5:P6 J9:K12 Q9:R12 I19:I20 N19:N20 I22 N22 S22 I24 N24 S24 S30 W30 C9:D35" xr:uid="{41ACC4C0-4ED4-41BF-9BF1-85CBD525C330}">
      <formula1>"□,☑"</formula1>
    </dataValidation>
    <dataValidation type="whole" imeMode="off" operator="greaterThanOrEqual" allowBlank="1" showInputMessage="1" showErrorMessage="1" sqref="A5:D6 A2:D3" xr:uid="{C5B8625E-B3C3-4888-ADF9-4F9678EEC39B}">
      <formula1>0</formula1>
    </dataValidation>
    <dataValidation type="list" imeMode="halfAlpha" operator="greaterThanOrEqual" allowBlank="1" showInputMessage="1" showErrorMessage="1" sqref="N29:Q30" xr:uid="{C7CB28D1-9B66-4835-A047-F7B3441140B7}">
      <formula1>$AC$60:$AC$75</formula1>
    </dataValidation>
    <dataValidation imeMode="off" allowBlank="1" showInputMessage="1" showErrorMessage="1" sqref="F36:Z37" xr:uid="{B31A891B-BD14-44EF-9FE6-544C8120A370}"/>
    <dataValidation imeMode="hiragana" allowBlank="1" showInputMessage="1" showErrorMessage="1" sqref="F5:O6 V11:Y12 J17:Y18 U38:Z39 R40:Z41 O43:Z43 E44:Z44 E2:Z3 I32:Z35 B47 A45:Z45 A48:Z50 A46:A47 C46:Z47" xr:uid="{7561F805-93AA-46B5-A2E5-AE7F2308D418}"/>
    <dataValidation type="list" imeMode="off" allowBlank="1" showInputMessage="1" showErrorMessage="1" sqref="P38:Q39 F38:G39" xr:uid="{0A778C7D-1043-4D19-809F-D871EF02FE4F}">
      <formula1>$AH$1:$AH$26</formula1>
    </dataValidation>
    <dataValidation type="list" imeMode="off" allowBlank="1" showInputMessage="1" showErrorMessage="1" sqref="C43:N43" xr:uid="{3861F17D-AF9A-491A-8D4C-2AFC73302D88}">
      <formula1>"0,1,2,3,4,5,6,7,8,9"</formula1>
    </dataValidation>
    <dataValidation imeMode="fullKatakana" allowBlank="1" showInputMessage="1" showErrorMessage="1" sqref="F4:O4" xr:uid="{E2A82100-540E-4307-8F8F-59621997C195}"/>
    <dataValidation type="list" imeMode="halfAlpha" operator="greaterThanOrEqual" allowBlank="1" showInputMessage="1" showErrorMessage="1" sqref="X25:Y26" xr:uid="{DF4728D1-C2FE-4352-B73F-AACD3B4FF49F}">
      <formula1>$AC$1:$AC$500</formula1>
    </dataValidation>
    <dataValidation type="list" imeMode="halfAlpha" operator="greaterThanOrEqual" allowBlank="1" showInputMessage="1" showErrorMessage="1" sqref="Q25:S26" xr:uid="{BDB278DF-2664-4097-8793-82983CFC5904}">
      <formula1>$AC$1:$AC$60</formula1>
    </dataValidation>
    <dataValidation type="list" imeMode="halfAlpha" operator="greaterThanOrEqual" allowBlank="1" showInputMessage="1" showErrorMessage="1" sqref="I25:L26" xr:uid="{9AFB1DB3-38CB-41D9-85C0-FA7176A08685}">
      <formula1>$AC$1:$AC$720</formula1>
    </dataValidation>
    <dataValidation type="list" imeMode="off" allowBlank="1" showInputMessage="1" showErrorMessage="1" sqref="H38:O39" xr:uid="{62CE5092-278C-40DE-81D8-15A4A0DE160B}">
      <formula1>$AG$1:$AG$10</formula1>
    </dataValidation>
    <dataValidation type="whole" imeMode="halfAlpha" operator="greaterThanOrEqual" allowBlank="1" showInputMessage="1" showErrorMessage="1" sqref="O12 M12" xr:uid="{E06A7E60-F561-4720-90A2-0484F91D1215}">
      <formula1>0</formula1>
    </dataValidation>
    <dataValidation type="list" imeMode="halfAlpha" allowBlank="1" showInputMessage="1" showErrorMessage="1" sqref="G7:I8" xr:uid="{2280E220-A3B2-4ECB-8551-12C667DA0DC9}">
      <formula1>$AE$1:$AE$30</formula1>
    </dataValidation>
    <dataValidation imeMode="halfAlpha" allowBlank="1" showInputMessage="1" showErrorMessage="1" sqref="U7:Z8 W16:X16 Q16:R16" xr:uid="{7801F122-DB48-4AA7-9ECF-89CAA362F431}"/>
    <dataValidation type="list" imeMode="halfAlpha" allowBlank="1" showInputMessage="1" showErrorMessage="1" sqref="F40:H41" xr:uid="{1880B5E3-8486-4968-88A4-9064C9046AB2}">
      <formula1>$AF$1:$AF$30</formula1>
    </dataValidation>
    <dataValidation type="list" imeMode="halfAlpha" allowBlank="1" showInputMessage="1" showErrorMessage="1" sqref="M40:N41 X5:Y6 O7:Q8" xr:uid="{2B9E92C9-E19F-4BC9-8368-4DAAB59AB247}">
      <formula1>$AE$1:$AE$31</formula1>
    </dataValidation>
    <dataValidation type="list" imeMode="halfAlpha" allowBlank="1" showInputMessage="1" showErrorMessage="1" sqref="J40:K41 U5:V6 K7:M8" xr:uid="{E64553E1-8347-445B-8BF9-E6C535238739}">
      <formula1>$AD$1:$AD$12</formula1>
    </dataValidation>
    <dataValidation type="list" imeMode="halfAlpha" allowBlank="1" showInputMessage="1" showErrorMessage="1" sqref="R5:S6" xr:uid="{BC6D669F-DA1F-47EE-8BBF-D10C4EC5864A}">
      <formula1>$AC$1:$AC$64</formula1>
    </dataValidation>
  </dataValidations>
  <hyperlinks>
    <hyperlink ref="AH1" r:id="rId1" tooltip="A" display="https://ja.wikipedia.org/wiki/A" xr:uid="{BFD30C61-A092-4A3E-97DC-095AFFD0CDA7}"/>
    <hyperlink ref="AH2" r:id="rId2" tooltip="B" display="https://ja.wikipedia.org/wiki/B" xr:uid="{95BFFB7C-5E9D-4381-A171-505F264F6FFA}"/>
    <hyperlink ref="AH3" r:id="rId3" tooltip="C" display="https://ja.wikipedia.org/wiki/C" xr:uid="{A07C60E5-434F-4CCD-897F-B50AED054CB1}"/>
    <hyperlink ref="AH4" r:id="rId4" tooltip="D" display="https://ja.wikipedia.org/wiki/D" xr:uid="{A4116180-78D3-437D-8913-F62880C50AAF}"/>
    <hyperlink ref="AH5" r:id="rId5" tooltip="E" display="https://ja.wikipedia.org/wiki/E" xr:uid="{656450E9-0EC9-4872-9132-B8CC71104FA0}"/>
    <hyperlink ref="AH6" r:id="rId6" tooltip="F" display="https://ja.wikipedia.org/wiki/F" xr:uid="{88B26578-AD61-4E4E-B180-78B6C897AFB9}"/>
    <hyperlink ref="AH7" r:id="rId7" tooltip="G" display="https://ja.wikipedia.org/wiki/G" xr:uid="{2BF95860-FB3C-41E3-873C-D3FBDA3C359A}"/>
    <hyperlink ref="AH8" r:id="rId8" tooltip="H" display="https://ja.wikipedia.org/wiki/H" xr:uid="{4C81EE11-83D5-4817-8C1E-17FF892DB870}"/>
    <hyperlink ref="AH9" r:id="rId9" tooltip="I" display="https://ja.wikipedia.org/wiki/I" xr:uid="{5F76A974-8427-4FDB-91B4-D1A05A7E24B0}"/>
    <hyperlink ref="AH10" r:id="rId10" tooltip="J" display="https://ja.wikipedia.org/wiki/J" xr:uid="{7F2014A5-CA2E-4B45-BB05-A66A1CA538BC}"/>
    <hyperlink ref="AH11" r:id="rId11" tooltip="K" display="https://ja.wikipedia.org/wiki/K" xr:uid="{B9498135-C406-4863-A454-AA4AC1623DED}"/>
    <hyperlink ref="AH12" r:id="rId12" tooltip="L" display="https://ja.wikipedia.org/wiki/L" xr:uid="{6A076D41-92D6-420A-B359-35719BA6DF17}"/>
    <hyperlink ref="AH13" r:id="rId13" tooltip="M" display="https://ja.wikipedia.org/wiki/M" xr:uid="{39D437E5-414B-4EFD-97AE-5B3AE02755C3}"/>
    <hyperlink ref="AH14" r:id="rId14" tooltip="N" display="https://ja.wikipedia.org/wiki/N" xr:uid="{F630CC02-E00D-4838-BBC5-E37AF4C99232}"/>
    <hyperlink ref="AH15" r:id="rId15" tooltip="O" display="https://ja.wikipedia.org/wiki/O" xr:uid="{3E7EB9CF-A605-4DC2-BAE6-7464E2B6007A}"/>
    <hyperlink ref="AH16" r:id="rId16" tooltip="P" display="https://ja.wikipedia.org/wiki/P" xr:uid="{255B241E-D116-4CB7-944F-5CFF982E137F}"/>
    <hyperlink ref="AH17" r:id="rId17" tooltip="Q" display="https://ja.wikipedia.org/wiki/Q" xr:uid="{27DA79D2-C0F7-494E-98C8-D98BDFA3DE31}"/>
    <hyperlink ref="AH18" r:id="rId18" tooltip="R" display="https://ja.wikipedia.org/wiki/R" xr:uid="{B1C999A1-7288-4381-82C3-E5D5CAC36F10}"/>
    <hyperlink ref="AH19" r:id="rId19" tooltip="S" display="https://ja.wikipedia.org/wiki/S" xr:uid="{C1EF81EA-0122-4C39-B556-B8012D11028D}"/>
    <hyperlink ref="AH20" r:id="rId20" tooltip="T" display="https://ja.wikipedia.org/wiki/T" xr:uid="{40C75C86-606F-4348-81AD-BAFFB6CB8BD2}"/>
    <hyperlink ref="AH21" r:id="rId21" tooltip="U" display="https://ja.wikipedia.org/wiki/U" xr:uid="{EFBF0CF4-CAB5-422E-AB2B-9C4D49D1F997}"/>
    <hyperlink ref="AH22" r:id="rId22" tooltip="V" display="https://ja.wikipedia.org/wiki/V" xr:uid="{EB63A8B9-49B9-46C9-A5F2-7B28EDC2E4D8}"/>
    <hyperlink ref="AH23" r:id="rId23" tooltip="W" display="https://ja.wikipedia.org/wiki/W" xr:uid="{9DD72771-EB93-465E-835A-3A238CBA80B6}"/>
    <hyperlink ref="AH24" r:id="rId24" tooltip="X" display="https://ja.wikipedia.org/wiki/X" xr:uid="{19EC8ECD-AFAE-4559-A189-1F9990021813}"/>
    <hyperlink ref="AH25" r:id="rId25" tooltip="Y" display="https://ja.wikipedia.org/wiki/Y" xr:uid="{CDDD5567-AB88-4EBB-92C3-08B39C0F0211}"/>
    <hyperlink ref="AH26" r:id="rId26" tooltip="Z" display="https://ja.wikipedia.org/wiki/Z" xr:uid="{B284EE3F-2713-4668-94C5-9E8CD3AD3BC7}"/>
  </hyperlinks>
  <printOptions horizontalCentered="1"/>
  <pageMargins left="0.51181102362204722" right="0.51181102362204722" top="0.74803149606299213" bottom="0.35433070866141736" header="0.31496062992125984" footer="0.31496062992125984"/>
  <pageSetup paperSize="8" orientation="landscape" r:id="rId27"/>
  <headerFooter>
    <oddHeader xml:space="preserve">&amp;R&amp;8
</oddHeader>
    <oddFooter xml:space="preserve">&amp;L&amp;D&amp;C&amp;"游ゴシック,標準"&amp;8浜松商工会議所　電話：053-452-1113　メール：rouho@hamamatsu-cci.or.jp&amp;R（　/　）
</oddFooter>
  </headerFooter>
  <drawing r:id="rId2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R720"/>
  <sheetViews>
    <sheetView tabSelected="1" view="pageBreakPreview" zoomScale="115" zoomScaleNormal="100" zoomScaleSheetLayoutView="115" zoomScalePageLayoutView="85" workbookViewId="0">
      <selection activeCell="A2" sqref="A2:D3"/>
    </sheetView>
  </sheetViews>
  <sheetFormatPr defaultColWidth="8.9140625" defaultRowHeight="16.5"/>
  <cols>
    <col min="1" max="5" width="3.58203125" style="10" customWidth="1"/>
    <col min="6" max="26" width="3.08203125" style="10" customWidth="1"/>
    <col min="27" max="28" width="3.58203125" style="9" customWidth="1"/>
    <col min="29" max="43" width="8.9140625" style="10" hidden="1" customWidth="1"/>
    <col min="44" max="44" width="8.9140625" style="10"/>
    <col min="45" max="70" width="2.6640625" style="29" customWidth="1"/>
    <col min="71" max="16384" width="8.9140625" style="10"/>
  </cols>
  <sheetData>
    <row r="1" spans="1:45" ht="12" customHeight="1" thickBot="1">
      <c r="A1" s="426" t="s">
        <v>0</v>
      </c>
      <c r="B1" s="426"/>
      <c r="C1" s="426"/>
      <c r="D1" s="427"/>
      <c r="E1" s="428" t="s">
        <v>1</v>
      </c>
      <c r="F1" s="426"/>
      <c r="G1" s="426"/>
      <c r="H1" s="426"/>
      <c r="I1" s="426"/>
      <c r="J1" s="426"/>
      <c r="K1" s="426"/>
      <c r="L1" s="426"/>
      <c r="M1" s="426"/>
      <c r="N1" s="426"/>
      <c r="O1" s="426"/>
      <c r="P1" s="426"/>
      <c r="Q1" s="426"/>
      <c r="R1" s="426"/>
      <c r="S1" s="426"/>
      <c r="T1" s="426"/>
      <c r="U1" s="426"/>
      <c r="V1" s="429"/>
      <c r="W1" s="430" t="s">
        <v>2</v>
      </c>
      <c r="X1" s="426"/>
      <c r="Y1" s="426"/>
      <c r="Z1" s="426"/>
      <c r="AC1" s="10">
        <v>0</v>
      </c>
      <c r="AD1" s="10">
        <v>1</v>
      </c>
      <c r="AE1" s="10">
        <v>1</v>
      </c>
      <c r="AF1" s="10">
        <v>2021</v>
      </c>
      <c r="AG1" s="10">
        <v>0</v>
      </c>
      <c r="AH1" t="s">
        <v>89</v>
      </c>
      <c r="AS1" s="30"/>
    </row>
    <row r="2" spans="1:45" ht="14.15" customHeight="1" thickTop="1">
      <c r="A2" s="431"/>
      <c r="B2" s="432"/>
      <c r="C2" s="432"/>
      <c r="D2" s="433"/>
      <c r="E2" s="713"/>
      <c r="F2" s="714"/>
      <c r="G2" s="714"/>
      <c r="H2" s="714"/>
      <c r="I2" s="714"/>
      <c r="J2" s="714"/>
      <c r="K2" s="714"/>
      <c r="L2" s="714"/>
      <c r="M2" s="714"/>
      <c r="N2" s="714"/>
      <c r="O2" s="714"/>
      <c r="P2" s="714"/>
      <c r="Q2" s="714"/>
      <c r="R2" s="714"/>
      <c r="S2" s="714"/>
      <c r="T2" s="714"/>
      <c r="U2" s="714"/>
      <c r="V2" s="715"/>
      <c r="W2" s="719" t="s">
        <v>157</v>
      </c>
      <c r="X2" s="720"/>
      <c r="Y2" s="720"/>
      <c r="Z2" s="720"/>
      <c r="AC2" s="10">
        <v>1</v>
      </c>
      <c r="AD2" s="10">
        <v>2</v>
      </c>
      <c r="AE2" s="10">
        <v>2</v>
      </c>
      <c r="AF2" s="10">
        <v>2022</v>
      </c>
      <c r="AG2" s="10">
        <v>1</v>
      </c>
      <c r="AH2" t="s">
        <v>90</v>
      </c>
    </row>
    <row r="3" spans="1:45" ht="14.15" customHeight="1" thickBot="1">
      <c r="A3" s="434"/>
      <c r="B3" s="435"/>
      <c r="C3" s="435"/>
      <c r="D3" s="436"/>
      <c r="E3" s="716"/>
      <c r="F3" s="717"/>
      <c r="G3" s="717"/>
      <c r="H3" s="717"/>
      <c r="I3" s="717"/>
      <c r="J3" s="717"/>
      <c r="K3" s="717"/>
      <c r="L3" s="717"/>
      <c r="M3" s="717"/>
      <c r="N3" s="717"/>
      <c r="O3" s="717"/>
      <c r="P3" s="717"/>
      <c r="Q3" s="717"/>
      <c r="R3" s="717"/>
      <c r="S3" s="717"/>
      <c r="T3" s="717"/>
      <c r="U3" s="717"/>
      <c r="V3" s="718"/>
      <c r="W3" s="721"/>
      <c r="X3" s="722"/>
      <c r="Y3" s="722"/>
      <c r="Z3" s="722"/>
      <c r="AC3" s="10">
        <v>2</v>
      </c>
      <c r="AD3" s="10">
        <v>3</v>
      </c>
      <c r="AE3" s="10">
        <v>3</v>
      </c>
      <c r="AF3" s="10">
        <v>2023</v>
      </c>
      <c r="AG3" s="10">
        <v>2</v>
      </c>
      <c r="AH3" t="s">
        <v>91</v>
      </c>
    </row>
    <row r="4" spans="1:45" ht="12" customHeight="1" thickTop="1">
      <c r="A4" s="447" t="s">
        <v>3</v>
      </c>
      <c r="B4" s="447"/>
      <c r="C4" s="447"/>
      <c r="D4" s="448"/>
      <c r="E4" s="11" t="s">
        <v>4</v>
      </c>
      <c r="F4" s="723"/>
      <c r="G4" s="723"/>
      <c r="H4" s="723"/>
      <c r="I4" s="723"/>
      <c r="J4" s="723"/>
      <c r="K4" s="723"/>
      <c r="L4" s="723"/>
      <c r="M4" s="723"/>
      <c r="N4" s="723"/>
      <c r="O4" s="723"/>
      <c r="P4" s="450" t="s">
        <v>5</v>
      </c>
      <c r="Q4" s="450"/>
      <c r="R4" s="450"/>
      <c r="S4" s="450"/>
      <c r="T4" s="450"/>
      <c r="U4" s="450"/>
      <c r="V4" s="450"/>
      <c r="W4" s="450"/>
      <c r="X4" s="450"/>
      <c r="Y4" s="450"/>
      <c r="Z4" s="451"/>
      <c r="AB4" s="10"/>
      <c r="AC4" s="10">
        <v>3</v>
      </c>
      <c r="AD4" s="10">
        <v>4</v>
      </c>
      <c r="AE4" s="10">
        <v>4</v>
      </c>
      <c r="AF4" s="10">
        <v>2024</v>
      </c>
      <c r="AG4" s="10">
        <v>3</v>
      </c>
      <c r="AH4" t="s">
        <v>92</v>
      </c>
    </row>
    <row r="5" spans="1:45" ht="16.25" customHeight="1">
      <c r="A5" s="471"/>
      <c r="B5" s="471"/>
      <c r="C5" s="471"/>
      <c r="D5" s="472"/>
      <c r="E5" s="475" t="s">
        <v>6</v>
      </c>
      <c r="F5" s="642"/>
      <c r="G5" s="642"/>
      <c r="H5" s="642"/>
      <c r="I5" s="642"/>
      <c r="J5" s="642"/>
      <c r="K5" s="642"/>
      <c r="L5" s="642"/>
      <c r="M5" s="642"/>
      <c r="N5" s="642"/>
      <c r="O5" s="642"/>
      <c r="P5" s="7" t="s">
        <v>7</v>
      </c>
      <c r="Q5" s="12" t="s">
        <v>8</v>
      </c>
      <c r="R5" s="727"/>
      <c r="S5" s="728"/>
      <c r="T5" s="483" t="s">
        <v>9</v>
      </c>
      <c r="U5" s="727"/>
      <c r="V5" s="728"/>
      <c r="W5" s="483" t="s">
        <v>10</v>
      </c>
      <c r="X5" s="727"/>
      <c r="Y5" s="728"/>
      <c r="Z5" s="452" t="s">
        <v>11</v>
      </c>
      <c r="AB5" s="10"/>
      <c r="AC5" s="10">
        <v>4</v>
      </c>
      <c r="AD5" s="10">
        <v>5</v>
      </c>
      <c r="AE5" s="10">
        <v>5</v>
      </c>
      <c r="AF5" s="10">
        <v>2025</v>
      </c>
      <c r="AG5" s="10">
        <v>4</v>
      </c>
      <c r="AH5" t="s">
        <v>93</v>
      </c>
    </row>
    <row r="6" spans="1:45" ht="16.25" customHeight="1">
      <c r="A6" s="473"/>
      <c r="B6" s="473"/>
      <c r="C6" s="473"/>
      <c r="D6" s="474"/>
      <c r="E6" s="476"/>
      <c r="F6" s="726"/>
      <c r="G6" s="726"/>
      <c r="H6" s="726"/>
      <c r="I6" s="726"/>
      <c r="J6" s="726"/>
      <c r="K6" s="726"/>
      <c r="L6" s="726"/>
      <c r="M6" s="726"/>
      <c r="N6" s="726"/>
      <c r="O6" s="726"/>
      <c r="P6" s="8" t="s">
        <v>7</v>
      </c>
      <c r="Q6" s="13" t="s">
        <v>12</v>
      </c>
      <c r="R6" s="729"/>
      <c r="S6" s="730"/>
      <c r="T6" s="484"/>
      <c r="U6" s="729"/>
      <c r="V6" s="730"/>
      <c r="W6" s="484"/>
      <c r="X6" s="729"/>
      <c r="Y6" s="730"/>
      <c r="Z6" s="453"/>
      <c r="AB6" s="10"/>
      <c r="AC6" s="10">
        <v>5</v>
      </c>
      <c r="AD6" s="10">
        <v>6</v>
      </c>
      <c r="AE6" s="10">
        <v>6</v>
      </c>
      <c r="AF6" s="10">
        <v>2026</v>
      </c>
      <c r="AG6" s="10">
        <v>5</v>
      </c>
      <c r="AH6" t="s">
        <v>94</v>
      </c>
    </row>
    <row r="7" spans="1:45" ht="15" customHeight="1">
      <c r="A7" s="454" t="s">
        <v>13</v>
      </c>
      <c r="B7" s="455"/>
      <c r="C7" s="455"/>
      <c r="D7" s="455"/>
      <c r="E7" s="458" t="s">
        <v>14</v>
      </c>
      <c r="F7" s="459"/>
      <c r="G7" s="724"/>
      <c r="H7" s="725"/>
      <c r="I7" s="725"/>
      <c r="J7" s="462" t="s">
        <v>9</v>
      </c>
      <c r="K7" s="724"/>
      <c r="L7" s="725"/>
      <c r="M7" s="725"/>
      <c r="N7" s="462" t="s">
        <v>15</v>
      </c>
      <c r="O7" s="724"/>
      <c r="P7" s="725"/>
      <c r="Q7" s="725"/>
      <c r="R7" s="462" t="s">
        <v>11</v>
      </c>
      <c r="S7" s="463" t="s">
        <v>16</v>
      </c>
      <c r="T7" s="464"/>
      <c r="U7" s="467"/>
      <c r="V7" s="467"/>
      <c r="W7" s="467"/>
      <c r="X7" s="467"/>
      <c r="Y7" s="467"/>
      <c r="Z7" s="468"/>
      <c r="AC7" s="10">
        <v>6</v>
      </c>
      <c r="AD7" s="10">
        <v>7</v>
      </c>
      <c r="AE7" s="10">
        <v>7</v>
      </c>
      <c r="AF7" s="10">
        <v>2027</v>
      </c>
      <c r="AG7" s="10">
        <v>6</v>
      </c>
      <c r="AH7" t="s">
        <v>95</v>
      </c>
    </row>
    <row r="8" spans="1:45" ht="15" customHeight="1">
      <c r="A8" s="456"/>
      <c r="B8" s="457"/>
      <c r="C8" s="457"/>
      <c r="D8" s="457"/>
      <c r="E8" s="458"/>
      <c r="F8" s="459"/>
      <c r="G8" s="724"/>
      <c r="H8" s="725"/>
      <c r="I8" s="725"/>
      <c r="J8" s="462"/>
      <c r="K8" s="724"/>
      <c r="L8" s="725"/>
      <c r="M8" s="725"/>
      <c r="N8" s="462"/>
      <c r="O8" s="724"/>
      <c r="P8" s="725"/>
      <c r="Q8" s="725"/>
      <c r="R8" s="462"/>
      <c r="S8" s="465"/>
      <c r="T8" s="466"/>
      <c r="U8" s="469"/>
      <c r="V8" s="469"/>
      <c r="W8" s="469"/>
      <c r="X8" s="469"/>
      <c r="Y8" s="469"/>
      <c r="Z8" s="470"/>
      <c r="AC8" s="10">
        <v>7</v>
      </c>
      <c r="AD8" s="10">
        <v>8</v>
      </c>
      <c r="AE8" s="10">
        <v>8</v>
      </c>
      <c r="AF8" s="10">
        <v>2028</v>
      </c>
      <c r="AG8" s="10">
        <v>7</v>
      </c>
      <c r="AH8" t="s">
        <v>96</v>
      </c>
    </row>
    <row r="9" spans="1:45" ht="16.25" customHeight="1">
      <c r="A9" s="485" t="s">
        <v>57</v>
      </c>
      <c r="B9" s="486"/>
      <c r="C9" s="489" t="s">
        <v>7</v>
      </c>
      <c r="D9" s="489"/>
      <c r="E9" s="491" t="s">
        <v>60</v>
      </c>
      <c r="F9" s="491"/>
      <c r="G9" s="491"/>
      <c r="H9" s="491"/>
      <c r="I9" s="491"/>
      <c r="J9" s="493" t="s">
        <v>150</v>
      </c>
      <c r="K9" s="494"/>
      <c r="L9" s="491" t="s">
        <v>61</v>
      </c>
      <c r="M9" s="491"/>
      <c r="N9" s="491"/>
      <c r="O9" s="491"/>
      <c r="P9" s="497"/>
      <c r="Q9" s="494" t="s">
        <v>7</v>
      </c>
      <c r="R9" s="494"/>
      <c r="S9" s="499" t="s">
        <v>17</v>
      </c>
      <c r="T9" s="499"/>
      <c r="U9" s="499"/>
      <c r="V9" s="499"/>
      <c r="W9" s="499"/>
      <c r="X9" s="499"/>
      <c r="Y9" s="499"/>
      <c r="Z9" s="500"/>
      <c r="AC9" s="10">
        <v>8</v>
      </c>
      <c r="AD9" s="10">
        <v>9</v>
      </c>
      <c r="AE9" s="10">
        <v>9</v>
      </c>
      <c r="AF9" s="10">
        <v>2029</v>
      </c>
      <c r="AG9" s="10">
        <v>8</v>
      </c>
      <c r="AH9" t="s">
        <v>97</v>
      </c>
    </row>
    <row r="10" spans="1:45" ht="16.25" customHeight="1">
      <c r="A10" s="487"/>
      <c r="B10" s="488"/>
      <c r="C10" s="490"/>
      <c r="D10" s="490"/>
      <c r="E10" s="492"/>
      <c r="F10" s="492"/>
      <c r="G10" s="492"/>
      <c r="H10" s="492"/>
      <c r="I10" s="492"/>
      <c r="J10" s="495"/>
      <c r="K10" s="496"/>
      <c r="L10" s="492"/>
      <c r="M10" s="492"/>
      <c r="N10" s="492"/>
      <c r="O10" s="492"/>
      <c r="P10" s="498"/>
      <c r="Q10" s="496"/>
      <c r="R10" s="496"/>
      <c r="S10" s="492"/>
      <c r="T10" s="492"/>
      <c r="U10" s="492"/>
      <c r="V10" s="492"/>
      <c r="W10" s="492"/>
      <c r="X10" s="492"/>
      <c r="Y10" s="492"/>
      <c r="Z10" s="501"/>
      <c r="AC10" s="10">
        <v>9</v>
      </c>
      <c r="AD10" s="10">
        <v>10</v>
      </c>
      <c r="AE10" s="10">
        <v>10</v>
      </c>
      <c r="AF10" s="10">
        <v>2030</v>
      </c>
      <c r="AG10" s="10">
        <v>9</v>
      </c>
      <c r="AH10" t="s">
        <v>98</v>
      </c>
    </row>
    <row r="11" spans="1:45" ht="22.25" customHeight="1">
      <c r="A11" s="454" t="s">
        <v>58</v>
      </c>
      <c r="B11" s="455"/>
      <c r="C11" s="711" t="s">
        <v>7</v>
      </c>
      <c r="D11" s="712"/>
      <c r="E11" s="506" t="s">
        <v>66</v>
      </c>
      <c r="F11" s="506"/>
      <c r="G11" s="506"/>
      <c r="H11" s="506"/>
      <c r="I11" s="507"/>
      <c r="J11" s="510" t="s">
        <v>7</v>
      </c>
      <c r="K11" s="511"/>
      <c r="L11" s="506" t="s">
        <v>59</v>
      </c>
      <c r="M11" s="506"/>
      <c r="N11" s="506"/>
      <c r="O11" s="506"/>
      <c r="P11" s="507"/>
      <c r="Q11" s="510" t="s">
        <v>7</v>
      </c>
      <c r="R11" s="511"/>
      <c r="S11" s="514" t="s">
        <v>70</v>
      </c>
      <c r="T11" s="506"/>
      <c r="U11" s="515" t="s">
        <v>22</v>
      </c>
      <c r="V11" s="517"/>
      <c r="W11" s="517"/>
      <c r="X11" s="517"/>
      <c r="Y11" s="517"/>
      <c r="Z11" s="519" t="s">
        <v>71</v>
      </c>
      <c r="AC11" s="10">
        <v>10</v>
      </c>
      <c r="AD11" s="10">
        <v>11</v>
      </c>
      <c r="AE11" s="10">
        <v>11</v>
      </c>
      <c r="AF11" s="10">
        <v>2031</v>
      </c>
      <c r="AH11" t="s">
        <v>99</v>
      </c>
    </row>
    <row r="12" spans="1:45" ht="14" customHeight="1">
      <c r="A12" s="456"/>
      <c r="B12" s="457"/>
      <c r="C12" s="582"/>
      <c r="D12" s="583"/>
      <c r="E12" s="508"/>
      <c r="F12" s="508"/>
      <c r="G12" s="508"/>
      <c r="H12" s="508"/>
      <c r="I12" s="509"/>
      <c r="J12" s="512"/>
      <c r="K12" s="513"/>
      <c r="L12" s="14" t="s">
        <v>43</v>
      </c>
      <c r="M12" s="5"/>
      <c r="N12" s="15" t="s">
        <v>44</v>
      </c>
      <c r="O12" s="26"/>
      <c r="P12" s="16" t="s">
        <v>45</v>
      </c>
      <c r="Q12" s="512"/>
      <c r="R12" s="513"/>
      <c r="S12" s="508"/>
      <c r="T12" s="508"/>
      <c r="U12" s="516"/>
      <c r="V12" s="518"/>
      <c r="W12" s="518"/>
      <c r="X12" s="518"/>
      <c r="Y12" s="518"/>
      <c r="Z12" s="453"/>
      <c r="AC12" s="10">
        <v>11</v>
      </c>
      <c r="AD12" s="10">
        <v>12</v>
      </c>
      <c r="AE12" s="10">
        <v>12</v>
      </c>
      <c r="AF12" s="10">
        <v>2032</v>
      </c>
      <c r="AH12" t="s">
        <v>100</v>
      </c>
    </row>
    <row r="13" spans="1:45" ht="15" customHeight="1">
      <c r="A13" s="454" t="s">
        <v>76</v>
      </c>
      <c r="B13" s="455"/>
      <c r="C13" s="734" t="s">
        <v>7</v>
      </c>
      <c r="D13" s="511"/>
      <c r="E13" s="98" t="s">
        <v>18</v>
      </c>
      <c r="F13" s="528" t="s">
        <v>19</v>
      </c>
      <c r="G13" s="528"/>
      <c r="H13" s="528"/>
      <c r="I13" s="528"/>
      <c r="J13" s="528"/>
      <c r="K13" s="528"/>
      <c r="L13" s="528"/>
      <c r="M13" s="528"/>
      <c r="N13" s="528"/>
      <c r="O13" s="528"/>
      <c r="P13" s="528"/>
      <c r="Q13" s="528"/>
      <c r="R13" s="528"/>
      <c r="S13" s="528"/>
      <c r="T13" s="528"/>
      <c r="U13" s="528"/>
      <c r="V13" s="528"/>
      <c r="W13" s="528"/>
      <c r="X13" s="528"/>
      <c r="Y13" s="528"/>
      <c r="Z13" s="529"/>
      <c r="AC13" s="10">
        <v>12</v>
      </c>
      <c r="AE13" s="10">
        <v>13</v>
      </c>
      <c r="AF13" s="10">
        <v>2033</v>
      </c>
      <c r="AH13" t="s">
        <v>101</v>
      </c>
    </row>
    <row r="14" spans="1:45" ht="15" customHeight="1">
      <c r="A14" s="520"/>
      <c r="B14" s="521"/>
      <c r="C14" s="735"/>
      <c r="D14" s="736"/>
      <c r="E14" s="103" t="s">
        <v>20</v>
      </c>
      <c r="F14" s="530" t="s">
        <v>72</v>
      </c>
      <c r="G14" s="530"/>
      <c r="H14" s="530"/>
      <c r="I14" s="530"/>
      <c r="J14" s="530"/>
      <c r="K14" s="530"/>
      <c r="L14" s="530"/>
      <c r="M14" s="530"/>
      <c r="N14" s="530"/>
      <c r="O14" s="530"/>
      <c r="P14" s="530"/>
      <c r="Q14" s="530"/>
      <c r="R14" s="530"/>
      <c r="S14" s="530"/>
      <c r="T14" s="530"/>
      <c r="U14" s="530"/>
      <c r="V14" s="530"/>
      <c r="W14" s="530"/>
      <c r="X14" s="530"/>
      <c r="Y14" s="530"/>
      <c r="Z14" s="531"/>
      <c r="AC14" s="10">
        <v>13</v>
      </c>
      <c r="AE14" s="10">
        <v>14</v>
      </c>
      <c r="AF14" s="10">
        <v>2034</v>
      </c>
      <c r="AH14" t="s">
        <v>102</v>
      </c>
    </row>
    <row r="15" spans="1:45" ht="15" customHeight="1">
      <c r="A15" s="520"/>
      <c r="B15" s="521"/>
      <c r="C15" s="735"/>
      <c r="D15" s="736"/>
      <c r="E15" s="104" t="s">
        <v>21</v>
      </c>
      <c r="F15" s="532" t="s">
        <v>73</v>
      </c>
      <c r="G15" s="532"/>
      <c r="H15" s="532"/>
      <c r="I15" s="532"/>
      <c r="J15" s="532"/>
      <c r="K15" s="532"/>
      <c r="L15" s="532"/>
      <c r="M15" s="532"/>
      <c r="N15" s="532"/>
      <c r="O15" s="532"/>
      <c r="P15" s="532"/>
      <c r="Q15" s="532"/>
      <c r="R15" s="532"/>
      <c r="S15" s="532"/>
      <c r="T15" s="532"/>
      <c r="U15" s="532"/>
      <c r="V15" s="532"/>
      <c r="W15" s="532"/>
      <c r="X15" s="532"/>
      <c r="Y15" s="532"/>
      <c r="Z15" s="533"/>
      <c r="AC15" s="10">
        <v>14</v>
      </c>
      <c r="AE15" s="10">
        <v>15</v>
      </c>
      <c r="AF15" s="10">
        <v>2035</v>
      </c>
      <c r="AH15" t="s">
        <v>103</v>
      </c>
    </row>
    <row r="16" spans="1:45" ht="15" customHeight="1">
      <c r="A16" s="456"/>
      <c r="B16" s="457"/>
      <c r="C16" s="732"/>
      <c r="D16" s="513"/>
      <c r="E16" s="99"/>
      <c r="F16" s="534" t="s">
        <v>74</v>
      </c>
      <c r="G16" s="534"/>
      <c r="H16" s="534"/>
      <c r="I16" s="534"/>
      <c r="J16" s="534"/>
      <c r="K16" s="534"/>
      <c r="L16" s="534"/>
      <c r="M16" s="535" t="s">
        <v>77</v>
      </c>
      <c r="N16" s="535"/>
      <c r="O16" s="535"/>
      <c r="P16" s="535"/>
      <c r="Q16" s="536"/>
      <c r="R16" s="536"/>
      <c r="S16" s="100" t="s">
        <v>23</v>
      </c>
      <c r="T16" s="101" t="s">
        <v>24</v>
      </c>
      <c r="U16" s="535" t="s">
        <v>75</v>
      </c>
      <c r="V16" s="535"/>
      <c r="W16" s="536"/>
      <c r="X16" s="536"/>
      <c r="Y16" s="100" t="s">
        <v>23</v>
      </c>
      <c r="Z16" s="102" t="s">
        <v>24</v>
      </c>
      <c r="AC16" s="10">
        <v>15</v>
      </c>
      <c r="AE16" s="10">
        <v>16</v>
      </c>
      <c r="AF16" s="10">
        <v>2036</v>
      </c>
      <c r="AH16" t="s">
        <v>104</v>
      </c>
    </row>
    <row r="17" spans="1:34" ht="15" customHeight="1">
      <c r="A17" s="454" t="s">
        <v>62</v>
      </c>
      <c r="B17" s="455"/>
      <c r="C17" s="731" t="s">
        <v>7</v>
      </c>
      <c r="D17" s="732"/>
      <c r="E17" s="539" t="s">
        <v>25</v>
      </c>
      <c r="F17" s="539"/>
      <c r="G17" s="539"/>
      <c r="H17" s="539"/>
      <c r="I17" s="540" t="s">
        <v>26</v>
      </c>
      <c r="J17" s="541"/>
      <c r="K17" s="541"/>
      <c r="L17" s="541"/>
      <c r="M17" s="541"/>
      <c r="N17" s="541"/>
      <c r="O17" s="541"/>
      <c r="P17" s="541"/>
      <c r="Q17" s="541"/>
      <c r="R17" s="541"/>
      <c r="S17" s="541"/>
      <c r="T17" s="541"/>
      <c r="U17" s="541"/>
      <c r="V17" s="541"/>
      <c r="W17" s="541"/>
      <c r="X17" s="541"/>
      <c r="Y17" s="541"/>
      <c r="Z17" s="560" t="s">
        <v>24</v>
      </c>
      <c r="AC17" s="10">
        <v>16</v>
      </c>
      <c r="AE17" s="10">
        <v>17</v>
      </c>
      <c r="AF17" s="10">
        <v>2037</v>
      </c>
      <c r="AH17" t="s">
        <v>105</v>
      </c>
    </row>
    <row r="18" spans="1:34" ht="15" customHeight="1">
      <c r="A18" s="520"/>
      <c r="B18" s="521"/>
      <c r="C18" s="733"/>
      <c r="D18" s="734"/>
      <c r="E18" s="539"/>
      <c r="F18" s="539"/>
      <c r="G18" s="539"/>
      <c r="H18" s="539"/>
      <c r="I18" s="540"/>
      <c r="J18" s="541"/>
      <c r="K18" s="541"/>
      <c r="L18" s="541"/>
      <c r="M18" s="541"/>
      <c r="N18" s="541"/>
      <c r="O18" s="541"/>
      <c r="P18" s="541"/>
      <c r="Q18" s="541"/>
      <c r="R18" s="541"/>
      <c r="S18" s="541"/>
      <c r="T18" s="541"/>
      <c r="U18" s="541"/>
      <c r="V18" s="541"/>
      <c r="W18" s="541"/>
      <c r="X18" s="541"/>
      <c r="Y18" s="541"/>
      <c r="Z18" s="560"/>
      <c r="AC18" s="10">
        <v>17</v>
      </c>
      <c r="AE18" s="10">
        <v>18</v>
      </c>
      <c r="AF18" s="10">
        <v>2038</v>
      </c>
      <c r="AH18" t="s">
        <v>106</v>
      </c>
    </row>
    <row r="19" spans="1:34" ht="15" customHeight="1">
      <c r="A19" s="520"/>
      <c r="B19" s="521"/>
      <c r="C19" s="561" t="s">
        <v>7</v>
      </c>
      <c r="D19" s="562"/>
      <c r="E19" s="565" t="s">
        <v>27</v>
      </c>
      <c r="F19" s="565"/>
      <c r="G19" s="565"/>
      <c r="H19" s="565"/>
      <c r="I19" s="567" t="s">
        <v>7</v>
      </c>
      <c r="J19" s="569" t="s">
        <v>78</v>
      </c>
      <c r="K19" s="569"/>
      <c r="L19" s="569"/>
      <c r="M19" s="569"/>
      <c r="N19" s="571" t="s">
        <v>7</v>
      </c>
      <c r="O19" s="569" t="s">
        <v>28</v>
      </c>
      <c r="P19" s="569"/>
      <c r="Q19" s="569"/>
      <c r="R19" s="569"/>
      <c r="S19" s="569"/>
      <c r="T19" s="573"/>
      <c r="U19" s="573"/>
      <c r="V19" s="573"/>
      <c r="W19" s="573"/>
      <c r="X19" s="573"/>
      <c r="Y19" s="573"/>
      <c r="Z19" s="452"/>
      <c r="AC19" s="10">
        <v>18</v>
      </c>
      <c r="AE19" s="10">
        <v>19</v>
      </c>
      <c r="AF19" s="10">
        <v>2039</v>
      </c>
      <c r="AH19" t="s">
        <v>107</v>
      </c>
    </row>
    <row r="20" spans="1:34" ht="15" customHeight="1">
      <c r="A20" s="520"/>
      <c r="B20" s="521"/>
      <c r="C20" s="563"/>
      <c r="D20" s="564"/>
      <c r="E20" s="566"/>
      <c r="F20" s="566"/>
      <c r="G20" s="566"/>
      <c r="H20" s="566"/>
      <c r="I20" s="568"/>
      <c r="J20" s="570"/>
      <c r="K20" s="570"/>
      <c r="L20" s="570"/>
      <c r="M20" s="570"/>
      <c r="N20" s="572"/>
      <c r="O20" s="570"/>
      <c r="P20" s="570"/>
      <c r="Q20" s="570"/>
      <c r="R20" s="570"/>
      <c r="S20" s="570"/>
      <c r="T20" s="574"/>
      <c r="U20" s="574"/>
      <c r="V20" s="574"/>
      <c r="W20" s="574"/>
      <c r="X20" s="574"/>
      <c r="Y20" s="574"/>
      <c r="Z20" s="575"/>
      <c r="AC20" s="10">
        <v>19</v>
      </c>
      <c r="AE20" s="10">
        <v>20</v>
      </c>
      <c r="AF20" s="10">
        <v>2040</v>
      </c>
      <c r="AH20" t="s">
        <v>108</v>
      </c>
    </row>
    <row r="21" spans="1:34" ht="15" customHeight="1">
      <c r="A21" s="520"/>
      <c r="B21" s="521"/>
      <c r="C21" s="542" t="s">
        <v>7</v>
      </c>
      <c r="D21" s="543"/>
      <c r="E21" s="546" t="s">
        <v>29</v>
      </c>
      <c r="F21" s="546"/>
      <c r="G21" s="546"/>
      <c r="H21" s="547"/>
      <c r="I21" s="548" t="s">
        <v>63</v>
      </c>
      <c r="J21" s="549"/>
      <c r="K21" s="549"/>
      <c r="L21" s="549"/>
      <c r="M21" s="549"/>
      <c r="N21" s="549"/>
      <c r="O21" s="549"/>
      <c r="P21" s="549"/>
      <c r="Q21" s="549"/>
      <c r="R21" s="549"/>
      <c r="S21" s="549"/>
      <c r="T21" s="549"/>
      <c r="U21" s="549"/>
      <c r="V21" s="549"/>
      <c r="W21" s="549"/>
      <c r="X21" s="549"/>
      <c r="Y21" s="549"/>
      <c r="Z21" s="550"/>
      <c r="AC21" s="10">
        <v>20</v>
      </c>
      <c r="AE21" s="10">
        <v>21</v>
      </c>
      <c r="AF21" s="10">
        <v>2041</v>
      </c>
      <c r="AH21" t="s">
        <v>109</v>
      </c>
    </row>
    <row r="22" spans="1:34" ht="15" customHeight="1">
      <c r="A22" s="520"/>
      <c r="B22" s="521"/>
      <c r="C22" s="542"/>
      <c r="D22" s="543"/>
      <c r="E22" s="546"/>
      <c r="F22" s="546"/>
      <c r="G22" s="546"/>
      <c r="H22" s="547"/>
      <c r="I22" s="6" t="s">
        <v>7</v>
      </c>
      <c r="J22" s="551" t="s">
        <v>30</v>
      </c>
      <c r="K22" s="551"/>
      <c r="L22" s="551"/>
      <c r="M22" s="552"/>
      <c r="N22" s="6" t="s">
        <v>7</v>
      </c>
      <c r="O22" s="551" t="s">
        <v>31</v>
      </c>
      <c r="P22" s="551"/>
      <c r="Q22" s="551"/>
      <c r="R22" s="552"/>
      <c r="S22" s="6" t="s">
        <v>7</v>
      </c>
      <c r="T22" s="551" t="s">
        <v>64</v>
      </c>
      <c r="U22" s="551"/>
      <c r="V22" s="551"/>
      <c r="W22" s="551"/>
      <c r="X22" s="551"/>
      <c r="Y22" s="551"/>
      <c r="Z22" s="553"/>
      <c r="AC22" s="10">
        <v>21</v>
      </c>
      <c r="AE22" s="10">
        <v>22</v>
      </c>
      <c r="AF22" s="10">
        <v>2042</v>
      </c>
      <c r="AH22" t="s">
        <v>110</v>
      </c>
    </row>
    <row r="23" spans="1:34" ht="15" customHeight="1">
      <c r="A23" s="520"/>
      <c r="B23" s="521"/>
      <c r="C23" s="542"/>
      <c r="D23" s="543"/>
      <c r="E23" s="546"/>
      <c r="F23" s="546"/>
      <c r="G23" s="546"/>
      <c r="H23" s="547"/>
      <c r="I23" s="554" t="s">
        <v>32</v>
      </c>
      <c r="J23" s="555"/>
      <c r="K23" s="555"/>
      <c r="L23" s="555"/>
      <c r="M23" s="555"/>
      <c r="N23" s="555"/>
      <c r="O23" s="555"/>
      <c r="P23" s="555"/>
      <c r="Q23" s="555"/>
      <c r="R23" s="555"/>
      <c r="S23" s="555"/>
      <c r="T23" s="555"/>
      <c r="U23" s="555"/>
      <c r="V23" s="555"/>
      <c r="W23" s="555"/>
      <c r="X23" s="555"/>
      <c r="Y23" s="555"/>
      <c r="Z23" s="556"/>
      <c r="AC23" s="10">
        <v>22</v>
      </c>
      <c r="AE23" s="10">
        <v>23</v>
      </c>
      <c r="AF23" s="10">
        <v>2043</v>
      </c>
      <c r="AH23" t="s">
        <v>111</v>
      </c>
    </row>
    <row r="24" spans="1:34" ht="15" customHeight="1">
      <c r="A24" s="520"/>
      <c r="B24" s="521"/>
      <c r="C24" s="542"/>
      <c r="D24" s="543"/>
      <c r="E24" s="546"/>
      <c r="F24" s="546"/>
      <c r="G24" s="546"/>
      <c r="H24" s="547"/>
      <c r="I24" s="1" t="s">
        <v>7</v>
      </c>
      <c r="J24" s="557" t="s">
        <v>33</v>
      </c>
      <c r="K24" s="557"/>
      <c r="L24" s="557"/>
      <c r="M24" s="558"/>
      <c r="N24" s="2" t="s">
        <v>7</v>
      </c>
      <c r="O24" s="557" t="s">
        <v>34</v>
      </c>
      <c r="P24" s="557"/>
      <c r="Q24" s="557"/>
      <c r="R24" s="558"/>
      <c r="S24" s="2" t="s">
        <v>7</v>
      </c>
      <c r="T24" s="557" t="s">
        <v>35</v>
      </c>
      <c r="U24" s="557"/>
      <c r="V24" s="557"/>
      <c r="W24" s="557"/>
      <c r="X24" s="557"/>
      <c r="Y24" s="557"/>
      <c r="Z24" s="559"/>
      <c r="AC24" s="10">
        <v>23</v>
      </c>
      <c r="AE24" s="10">
        <v>24</v>
      </c>
      <c r="AF24" s="10">
        <v>2044</v>
      </c>
      <c r="AH24" t="s">
        <v>112</v>
      </c>
    </row>
    <row r="25" spans="1:34" ht="15" customHeight="1">
      <c r="A25" s="520"/>
      <c r="B25" s="521"/>
      <c r="C25" s="542"/>
      <c r="D25" s="543"/>
      <c r="E25" s="631" t="s">
        <v>81</v>
      </c>
      <c r="F25" s="631"/>
      <c r="G25" s="631"/>
      <c r="H25" s="632"/>
      <c r="I25" s="603"/>
      <c r="J25" s="604"/>
      <c r="K25" s="604"/>
      <c r="L25" s="604"/>
      <c r="M25" s="635" t="s">
        <v>79</v>
      </c>
      <c r="N25" s="600" t="s">
        <v>82</v>
      </c>
      <c r="O25" s="601"/>
      <c r="P25" s="601"/>
      <c r="Q25" s="603"/>
      <c r="R25" s="604"/>
      <c r="S25" s="604"/>
      <c r="T25" s="637" t="s">
        <v>79</v>
      </c>
      <c r="U25" s="600" t="s">
        <v>80</v>
      </c>
      <c r="V25" s="601"/>
      <c r="W25" s="601"/>
      <c r="X25" s="603"/>
      <c r="Y25" s="604"/>
      <c r="Z25" s="607" t="s">
        <v>36</v>
      </c>
      <c r="AC25" s="10">
        <v>24</v>
      </c>
      <c r="AE25" s="10">
        <v>25</v>
      </c>
      <c r="AF25" s="10">
        <v>2045</v>
      </c>
      <c r="AH25" t="s">
        <v>113</v>
      </c>
    </row>
    <row r="26" spans="1:34" ht="15" customHeight="1">
      <c r="A26" s="520"/>
      <c r="B26" s="521"/>
      <c r="C26" s="544"/>
      <c r="D26" s="545"/>
      <c r="E26" s="633"/>
      <c r="F26" s="633"/>
      <c r="G26" s="633"/>
      <c r="H26" s="634"/>
      <c r="I26" s="605"/>
      <c r="J26" s="606"/>
      <c r="K26" s="606"/>
      <c r="L26" s="606"/>
      <c r="M26" s="636"/>
      <c r="N26" s="602"/>
      <c r="O26" s="602"/>
      <c r="P26" s="602"/>
      <c r="Q26" s="605"/>
      <c r="R26" s="606"/>
      <c r="S26" s="606"/>
      <c r="T26" s="638"/>
      <c r="U26" s="602"/>
      <c r="V26" s="602"/>
      <c r="W26" s="602"/>
      <c r="X26" s="605"/>
      <c r="Y26" s="606"/>
      <c r="Z26" s="608"/>
      <c r="AC26" s="10">
        <v>25</v>
      </c>
      <c r="AE26" s="10">
        <v>26</v>
      </c>
      <c r="AF26" s="10">
        <v>2046</v>
      </c>
      <c r="AH26" t="s">
        <v>114</v>
      </c>
    </row>
    <row r="27" spans="1:34" ht="15" customHeight="1">
      <c r="A27" s="520"/>
      <c r="B27" s="521"/>
      <c r="C27" s="609" t="s">
        <v>7</v>
      </c>
      <c r="D27" s="610"/>
      <c r="E27" s="611" t="s">
        <v>37</v>
      </c>
      <c r="F27" s="611"/>
      <c r="G27" s="611"/>
      <c r="H27" s="611"/>
      <c r="I27" s="611"/>
      <c r="J27" s="611"/>
      <c r="K27" s="611"/>
      <c r="L27" s="611"/>
      <c r="M27" s="611"/>
      <c r="N27" s="611"/>
      <c r="O27" s="611"/>
      <c r="P27" s="611"/>
      <c r="Q27" s="611"/>
      <c r="R27" s="611"/>
      <c r="S27" s="611"/>
      <c r="T27" s="611"/>
      <c r="U27" s="611"/>
      <c r="V27" s="611"/>
      <c r="W27" s="611"/>
      <c r="X27" s="611"/>
      <c r="Y27" s="611"/>
      <c r="Z27" s="612"/>
      <c r="AC27" s="10">
        <v>26</v>
      </c>
      <c r="AE27" s="10">
        <v>27</v>
      </c>
      <c r="AF27" s="10">
        <v>2047</v>
      </c>
    </row>
    <row r="28" spans="1:34" ht="15" customHeight="1">
      <c r="A28" s="520"/>
      <c r="B28" s="521"/>
      <c r="C28" s="544"/>
      <c r="D28" s="545"/>
      <c r="E28" s="613"/>
      <c r="F28" s="613"/>
      <c r="G28" s="613"/>
      <c r="H28" s="613"/>
      <c r="I28" s="613"/>
      <c r="J28" s="613"/>
      <c r="K28" s="613"/>
      <c r="L28" s="613"/>
      <c r="M28" s="613"/>
      <c r="N28" s="613"/>
      <c r="O28" s="613"/>
      <c r="P28" s="613"/>
      <c r="Q28" s="613"/>
      <c r="R28" s="613"/>
      <c r="S28" s="613"/>
      <c r="T28" s="613"/>
      <c r="U28" s="613"/>
      <c r="V28" s="613"/>
      <c r="W28" s="613"/>
      <c r="X28" s="613"/>
      <c r="Y28" s="613"/>
      <c r="Z28" s="614"/>
      <c r="AC28" s="10">
        <v>27</v>
      </c>
      <c r="AE28" s="10">
        <v>28</v>
      </c>
      <c r="AF28" s="10">
        <v>2048</v>
      </c>
    </row>
    <row r="29" spans="1:34" ht="15" customHeight="1">
      <c r="A29" s="520"/>
      <c r="B29" s="521"/>
      <c r="C29" s="615" t="s">
        <v>7</v>
      </c>
      <c r="D29" s="616"/>
      <c r="E29" s="619" t="s">
        <v>65</v>
      </c>
      <c r="F29" s="620"/>
      <c r="G29" s="620"/>
      <c r="H29" s="621"/>
      <c r="I29" s="622" t="s">
        <v>38</v>
      </c>
      <c r="J29" s="623"/>
      <c r="K29" s="623"/>
      <c r="L29" s="623"/>
      <c r="M29" s="624"/>
      <c r="N29" s="628"/>
      <c r="O29" s="629"/>
      <c r="P29" s="629"/>
      <c r="Q29" s="629"/>
      <c r="R29" s="630" t="s">
        <v>39</v>
      </c>
      <c r="S29" s="576" t="s">
        <v>40</v>
      </c>
      <c r="T29" s="577"/>
      <c r="U29" s="577"/>
      <c r="V29" s="577"/>
      <c r="W29" s="577"/>
      <c r="X29" s="577"/>
      <c r="Y29" s="577"/>
      <c r="Z29" s="578"/>
      <c r="AC29" s="10">
        <v>28</v>
      </c>
      <c r="AE29" s="10">
        <v>29</v>
      </c>
      <c r="AF29" s="10">
        <v>2049</v>
      </c>
    </row>
    <row r="30" spans="1:34" ht="15" customHeight="1">
      <c r="A30" s="520"/>
      <c r="B30" s="521"/>
      <c r="C30" s="617"/>
      <c r="D30" s="618"/>
      <c r="E30" s="619"/>
      <c r="F30" s="620"/>
      <c r="G30" s="620"/>
      <c r="H30" s="621"/>
      <c r="I30" s="625"/>
      <c r="J30" s="626"/>
      <c r="K30" s="626"/>
      <c r="L30" s="626"/>
      <c r="M30" s="627"/>
      <c r="N30" s="628"/>
      <c r="O30" s="629"/>
      <c r="P30" s="629"/>
      <c r="Q30" s="629"/>
      <c r="R30" s="630"/>
      <c r="S30" s="3" t="s">
        <v>7</v>
      </c>
      <c r="T30" s="579" t="s">
        <v>34</v>
      </c>
      <c r="U30" s="579"/>
      <c r="V30" s="580"/>
      <c r="W30" s="4" t="s">
        <v>7</v>
      </c>
      <c r="X30" s="579" t="s">
        <v>33</v>
      </c>
      <c r="Y30" s="579"/>
      <c r="Z30" s="581"/>
      <c r="AC30" s="10">
        <v>29</v>
      </c>
      <c r="AE30" s="10">
        <v>30</v>
      </c>
      <c r="AF30" s="10">
        <v>2050</v>
      </c>
    </row>
    <row r="31" spans="1:34" ht="15" customHeight="1">
      <c r="A31" s="520"/>
      <c r="B31" s="521"/>
      <c r="C31" s="542" t="s">
        <v>7</v>
      </c>
      <c r="D31" s="543"/>
      <c r="E31" s="584" t="s">
        <v>41</v>
      </c>
      <c r="F31" s="585"/>
      <c r="G31" s="585"/>
      <c r="H31" s="585"/>
      <c r="I31" s="590" t="s">
        <v>42</v>
      </c>
      <c r="J31" s="591"/>
      <c r="K31" s="591"/>
      <c r="L31" s="591"/>
      <c r="M31" s="591"/>
      <c r="N31" s="591"/>
      <c r="O31" s="591"/>
      <c r="P31" s="591"/>
      <c r="Q31" s="591"/>
      <c r="R31" s="591"/>
      <c r="S31" s="591"/>
      <c r="T31" s="591"/>
      <c r="U31" s="591"/>
      <c r="V31" s="591"/>
      <c r="W31" s="591"/>
      <c r="X31" s="591"/>
      <c r="Y31" s="591"/>
      <c r="Z31" s="592"/>
      <c r="AC31" s="10">
        <v>30</v>
      </c>
      <c r="AE31" s="10">
        <v>31</v>
      </c>
    </row>
    <row r="32" spans="1:34" ht="15" customHeight="1">
      <c r="A32" s="520"/>
      <c r="B32" s="521"/>
      <c r="C32" s="542"/>
      <c r="D32" s="543"/>
      <c r="E32" s="586"/>
      <c r="F32" s="587"/>
      <c r="G32" s="587"/>
      <c r="H32" s="587"/>
      <c r="I32" s="593" t="s">
        <v>169</v>
      </c>
      <c r="J32" s="594"/>
      <c r="K32" s="594"/>
      <c r="L32" s="594"/>
      <c r="M32" s="594"/>
      <c r="N32" s="594"/>
      <c r="O32" s="594"/>
      <c r="P32" s="594"/>
      <c r="Q32" s="594"/>
      <c r="R32" s="594"/>
      <c r="S32" s="594"/>
      <c r="T32" s="594"/>
      <c r="U32" s="594"/>
      <c r="V32" s="594"/>
      <c r="W32" s="594"/>
      <c r="X32" s="594"/>
      <c r="Y32" s="594"/>
      <c r="Z32" s="595"/>
      <c r="AC32" s="10">
        <v>31</v>
      </c>
    </row>
    <row r="33" spans="1:70" ht="15" customHeight="1">
      <c r="A33" s="520"/>
      <c r="B33" s="521"/>
      <c r="C33" s="542"/>
      <c r="D33" s="543"/>
      <c r="E33" s="586"/>
      <c r="F33" s="587"/>
      <c r="G33" s="587"/>
      <c r="H33" s="587"/>
      <c r="I33" s="596"/>
      <c r="J33" s="594"/>
      <c r="K33" s="594"/>
      <c r="L33" s="594"/>
      <c r="M33" s="594"/>
      <c r="N33" s="594"/>
      <c r="O33" s="594"/>
      <c r="P33" s="594"/>
      <c r="Q33" s="594"/>
      <c r="R33" s="594"/>
      <c r="S33" s="594"/>
      <c r="T33" s="594"/>
      <c r="U33" s="594"/>
      <c r="V33" s="594"/>
      <c r="W33" s="594"/>
      <c r="X33" s="594"/>
      <c r="Y33" s="594"/>
      <c r="Z33" s="595"/>
      <c r="AC33" s="10">
        <v>32</v>
      </c>
      <c r="AD33" s="9"/>
      <c r="AE33" s="9"/>
    </row>
    <row r="34" spans="1:70" s="9" customFormat="1" ht="15" customHeight="1">
      <c r="A34" s="520"/>
      <c r="B34" s="521"/>
      <c r="C34" s="542"/>
      <c r="D34" s="543"/>
      <c r="E34" s="586"/>
      <c r="F34" s="587"/>
      <c r="G34" s="587"/>
      <c r="H34" s="587"/>
      <c r="I34" s="596"/>
      <c r="J34" s="594"/>
      <c r="K34" s="594"/>
      <c r="L34" s="594"/>
      <c r="M34" s="594"/>
      <c r="N34" s="594"/>
      <c r="O34" s="594"/>
      <c r="P34" s="594"/>
      <c r="Q34" s="594"/>
      <c r="R34" s="594"/>
      <c r="S34" s="594"/>
      <c r="T34" s="594"/>
      <c r="U34" s="594"/>
      <c r="V34" s="594"/>
      <c r="W34" s="594"/>
      <c r="X34" s="594"/>
      <c r="Y34" s="594"/>
      <c r="Z34" s="595"/>
      <c r="AA34" s="17"/>
      <c r="AC34" s="10">
        <v>33</v>
      </c>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row>
    <row r="35" spans="1:70" s="9" customFormat="1" ht="15" customHeight="1">
      <c r="A35" s="456"/>
      <c r="B35" s="457"/>
      <c r="C35" s="582"/>
      <c r="D35" s="583"/>
      <c r="E35" s="588"/>
      <c r="F35" s="589"/>
      <c r="G35" s="589"/>
      <c r="H35" s="589"/>
      <c r="I35" s="597"/>
      <c r="J35" s="598"/>
      <c r="K35" s="598"/>
      <c r="L35" s="598"/>
      <c r="M35" s="598"/>
      <c r="N35" s="598"/>
      <c r="O35" s="598"/>
      <c r="P35" s="598"/>
      <c r="Q35" s="598"/>
      <c r="R35" s="598"/>
      <c r="S35" s="598"/>
      <c r="T35" s="598"/>
      <c r="U35" s="598"/>
      <c r="V35" s="598"/>
      <c r="W35" s="598"/>
      <c r="X35" s="598"/>
      <c r="Y35" s="598"/>
      <c r="Z35" s="599"/>
      <c r="AA35" s="17"/>
      <c r="AC35" s="10">
        <v>34</v>
      </c>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row>
    <row r="36" spans="1:70" s="9" customFormat="1" ht="11" customHeight="1">
      <c r="A36" s="678" t="s">
        <v>46</v>
      </c>
      <c r="B36" s="679"/>
      <c r="C36" s="678" t="s">
        <v>47</v>
      </c>
      <c r="D36" s="684"/>
      <c r="E36" s="685"/>
      <c r="F36" s="686"/>
      <c r="G36" s="687"/>
      <c r="H36" s="687"/>
      <c r="I36" s="687"/>
      <c r="J36" s="687"/>
      <c r="K36" s="687"/>
      <c r="L36" s="687"/>
      <c r="M36" s="687"/>
      <c r="N36" s="687"/>
      <c r="O36" s="687"/>
      <c r="P36" s="687"/>
      <c r="Q36" s="687"/>
      <c r="R36" s="687"/>
      <c r="S36" s="687"/>
      <c r="T36" s="687"/>
      <c r="U36" s="687"/>
      <c r="V36" s="687"/>
      <c r="W36" s="687"/>
      <c r="X36" s="687"/>
      <c r="Y36" s="687"/>
      <c r="Z36" s="688"/>
      <c r="AC36" s="10">
        <v>35</v>
      </c>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row>
    <row r="37" spans="1:70" s="9" customFormat="1" ht="11" customHeight="1">
      <c r="A37" s="680"/>
      <c r="B37" s="681"/>
      <c r="C37" s="692" t="s">
        <v>67</v>
      </c>
      <c r="D37" s="693"/>
      <c r="E37" s="694"/>
      <c r="F37" s="689"/>
      <c r="G37" s="690"/>
      <c r="H37" s="690"/>
      <c r="I37" s="690"/>
      <c r="J37" s="690"/>
      <c r="K37" s="690"/>
      <c r="L37" s="690"/>
      <c r="M37" s="690"/>
      <c r="N37" s="690"/>
      <c r="O37" s="690"/>
      <c r="P37" s="690"/>
      <c r="Q37" s="690"/>
      <c r="R37" s="690"/>
      <c r="S37" s="690"/>
      <c r="T37" s="690"/>
      <c r="U37" s="690"/>
      <c r="V37" s="690"/>
      <c r="W37" s="690"/>
      <c r="X37" s="690"/>
      <c r="Y37" s="690"/>
      <c r="Z37" s="691"/>
      <c r="AC37" s="10">
        <v>36</v>
      </c>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row>
    <row r="38" spans="1:70" s="9" customFormat="1" ht="11" customHeight="1">
      <c r="A38" s="680"/>
      <c r="B38" s="681"/>
      <c r="C38" s="644" t="s">
        <v>48</v>
      </c>
      <c r="D38" s="645"/>
      <c r="E38" s="646"/>
      <c r="F38" s="642"/>
      <c r="G38" s="642"/>
      <c r="H38" s="642"/>
      <c r="I38" s="642"/>
      <c r="J38" s="642"/>
      <c r="K38" s="642"/>
      <c r="L38" s="642"/>
      <c r="M38" s="642"/>
      <c r="N38" s="642"/>
      <c r="O38" s="642"/>
      <c r="P38" s="642"/>
      <c r="Q38" s="695"/>
      <c r="R38" s="697" t="s">
        <v>49</v>
      </c>
      <c r="S38" s="645"/>
      <c r="T38" s="646"/>
      <c r="U38" s="701"/>
      <c r="V38" s="702"/>
      <c r="W38" s="702"/>
      <c r="X38" s="702"/>
      <c r="Y38" s="702"/>
      <c r="Z38" s="703"/>
      <c r="AC38" s="10">
        <v>37</v>
      </c>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row>
    <row r="39" spans="1:70" s="9" customFormat="1" ht="11" customHeight="1">
      <c r="A39" s="680"/>
      <c r="B39" s="681"/>
      <c r="C39" s="707" t="s">
        <v>50</v>
      </c>
      <c r="D39" s="699"/>
      <c r="E39" s="700"/>
      <c r="F39" s="643"/>
      <c r="G39" s="643"/>
      <c r="H39" s="643"/>
      <c r="I39" s="643"/>
      <c r="J39" s="643"/>
      <c r="K39" s="643"/>
      <c r="L39" s="643"/>
      <c r="M39" s="643"/>
      <c r="N39" s="643"/>
      <c r="O39" s="643"/>
      <c r="P39" s="643"/>
      <c r="Q39" s="696"/>
      <c r="R39" s="698"/>
      <c r="S39" s="699"/>
      <c r="T39" s="700"/>
      <c r="U39" s="704"/>
      <c r="V39" s="705"/>
      <c r="W39" s="705"/>
      <c r="X39" s="705"/>
      <c r="Y39" s="705"/>
      <c r="Z39" s="706"/>
      <c r="AC39" s="10">
        <v>38</v>
      </c>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row>
    <row r="40" spans="1:70" s="9" customFormat="1" ht="11" customHeight="1">
      <c r="A40" s="680"/>
      <c r="B40" s="681"/>
      <c r="C40" s="680" t="s">
        <v>51</v>
      </c>
      <c r="D40" s="708"/>
      <c r="E40" s="709"/>
      <c r="F40" s="657"/>
      <c r="G40" s="658"/>
      <c r="H40" s="658"/>
      <c r="I40" s="710" t="s">
        <v>9</v>
      </c>
      <c r="J40" s="639"/>
      <c r="K40" s="518"/>
      <c r="L40" s="710" t="s">
        <v>10</v>
      </c>
      <c r="M40" s="639"/>
      <c r="N40" s="518"/>
      <c r="O40" s="651" t="s">
        <v>23</v>
      </c>
      <c r="P40" s="653" t="s">
        <v>52</v>
      </c>
      <c r="Q40" s="654"/>
      <c r="R40" s="657"/>
      <c r="S40" s="658"/>
      <c r="T40" s="658"/>
      <c r="U40" s="658"/>
      <c r="V40" s="658"/>
      <c r="W40" s="658"/>
      <c r="X40" s="658"/>
      <c r="Y40" s="658"/>
      <c r="Z40" s="659"/>
      <c r="AC40" s="10">
        <v>39</v>
      </c>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row>
    <row r="41" spans="1:70" s="9" customFormat="1" ht="11" customHeight="1">
      <c r="A41" s="682"/>
      <c r="B41" s="683"/>
      <c r="C41" s="661" t="s">
        <v>68</v>
      </c>
      <c r="D41" s="662"/>
      <c r="E41" s="663"/>
      <c r="F41" s="639"/>
      <c r="G41" s="518"/>
      <c r="H41" s="518"/>
      <c r="I41" s="462"/>
      <c r="J41" s="640"/>
      <c r="K41" s="641"/>
      <c r="L41" s="462"/>
      <c r="M41" s="640"/>
      <c r="N41" s="641"/>
      <c r="O41" s="652"/>
      <c r="P41" s="655"/>
      <c r="Q41" s="656"/>
      <c r="R41" s="639"/>
      <c r="S41" s="518"/>
      <c r="T41" s="518"/>
      <c r="U41" s="518"/>
      <c r="V41" s="518"/>
      <c r="W41" s="518"/>
      <c r="X41" s="518"/>
      <c r="Y41" s="518"/>
      <c r="Z41" s="660"/>
      <c r="AC41" s="10">
        <v>40</v>
      </c>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row>
    <row r="42" spans="1:70" s="9" customFormat="1" ht="14" customHeight="1" thickBot="1">
      <c r="A42" s="664" t="s">
        <v>54</v>
      </c>
      <c r="B42" s="665"/>
      <c r="C42" s="667" t="s">
        <v>69</v>
      </c>
      <c r="D42" s="668"/>
      <c r="E42" s="668"/>
      <c r="F42" s="668"/>
      <c r="G42" s="668"/>
      <c r="H42" s="668"/>
      <c r="I42" s="668"/>
      <c r="J42" s="668"/>
      <c r="K42" s="668"/>
      <c r="L42" s="668"/>
      <c r="M42" s="668"/>
      <c r="N42" s="668"/>
      <c r="O42" s="669" t="s">
        <v>55</v>
      </c>
      <c r="P42" s="670"/>
      <c r="Q42" s="670"/>
      <c r="R42" s="670"/>
      <c r="S42" s="670"/>
      <c r="T42" s="670"/>
      <c r="U42" s="670"/>
      <c r="V42" s="671"/>
      <c r="W42" s="672" t="s">
        <v>56</v>
      </c>
      <c r="X42" s="673"/>
      <c r="Y42" s="673"/>
      <c r="Z42" s="673"/>
      <c r="AC42" s="10">
        <v>41</v>
      </c>
      <c r="AI42" s="10" t="s">
        <v>83</v>
      </c>
      <c r="AJ42" s="10"/>
      <c r="AK42" s="10" t="s">
        <v>84</v>
      </c>
      <c r="AL42" s="10" t="s">
        <v>85</v>
      </c>
      <c r="AM42" s="10" t="s">
        <v>86</v>
      </c>
      <c r="AN42" s="10" t="s">
        <v>87</v>
      </c>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row>
    <row r="43" spans="1:70" s="9" customFormat="1" ht="20" customHeight="1" thickTop="1" thickBot="1">
      <c r="A43" s="665"/>
      <c r="B43" s="666"/>
      <c r="C43" s="109"/>
      <c r="D43" s="110"/>
      <c r="E43" s="110"/>
      <c r="F43" s="110"/>
      <c r="G43" s="110"/>
      <c r="H43" s="110"/>
      <c r="I43" s="110"/>
      <c r="J43" s="110"/>
      <c r="K43" s="110"/>
      <c r="L43" s="110"/>
      <c r="M43" s="110"/>
      <c r="N43" s="111"/>
      <c r="O43" s="674"/>
      <c r="P43" s="675"/>
      <c r="Q43" s="675"/>
      <c r="R43" s="675"/>
      <c r="S43" s="675"/>
      <c r="T43" s="675"/>
      <c r="U43" s="675"/>
      <c r="V43" s="676"/>
      <c r="W43" s="675"/>
      <c r="X43" s="675"/>
      <c r="Y43" s="675"/>
      <c r="Z43" s="677"/>
      <c r="AC43" s="10">
        <v>42</v>
      </c>
      <c r="AI43" s="27" t="b">
        <f>IF(OR($D43&lt;&gt;"",$E43&lt;&gt;"",$F43&lt;&gt;"",$G43&lt;&gt;"",$H43&lt;&gt;"",$I43&lt;&gt;"",$J43&lt;&gt;"",$K43&lt;&gt;"",$L43&lt;&gt;"",$N43&lt;&gt;"",$C43&lt;&gt;"",$M43&lt;&gt;""),TRUE,FALSE)</f>
        <v>0</v>
      </c>
      <c r="AJ43" s="10" t="s">
        <v>88</v>
      </c>
      <c r="AK43" s="28" t="e">
        <f>VALUE(C43&amp;D43&amp;E43&amp;F43&amp;G43&amp;H43&amp;I43&amp;J43&amp;K43&amp;L43&amp;M43&amp;N43)</f>
        <v>#VALUE!</v>
      </c>
      <c r="AL43" s="27" t="e">
        <f>LEN(AK43)</f>
        <v>#VALUE!</v>
      </c>
      <c r="AM43" s="27" t="e">
        <f>IF(AND(LEN(AK43)=12,VALUE(RIGHT(AK43,1))=CHOOSE(11-MOD(SUMPRODUCT(MID(TEXT(AK43,"000000000000″"),{1,2,3,4,5,6,7,8,9,10,11},1)*{6,5,4,3,2,7,6,5,4,3,2}),11),1,2,3,4,5,6,7,8,9,0,0)),"OK","NG")</f>
        <v>#VALUE!</v>
      </c>
      <c r="AN43" s="27" t="e">
        <f>IF(AND(AL43=12,AM43="OK"),TRUE,FALSE)</f>
        <v>#VALUE!</v>
      </c>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row>
    <row r="44" spans="1:70" s="9" customFormat="1" ht="14.15" customHeight="1" thickTop="1">
      <c r="A44" s="647" t="s">
        <v>53</v>
      </c>
      <c r="B44" s="648"/>
      <c r="C44" s="649"/>
      <c r="D44" s="650"/>
      <c r="E44" s="19"/>
      <c r="F44" s="19"/>
      <c r="G44" s="19"/>
      <c r="H44" s="19"/>
      <c r="I44" s="19"/>
      <c r="J44" s="19"/>
      <c r="K44" s="19"/>
      <c r="L44" s="19"/>
      <c r="M44" s="19"/>
      <c r="N44" s="19"/>
      <c r="O44" s="24"/>
      <c r="P44" s="24"/>
      <c r="Q44" s="24"/>
      <c r="R44" s="24"/>
      <c r="S44" s="24"/>
      <c r="T44" s="24"/>
      <c r="U44" s="24"/>
      <c r="V44" s="24"/>
      <c r="W44" s="24"/>
      <c r="X44" s="24"/>
      <c r="Y44" s="24"/>
      <c r="Z44" s="25"/>
      <c r="AC44" s="10">
        <v>43</v>
      </c>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row>
    <row r="45" spans="1:70" s="9" customFormat="1" ht="14" customHeight="1" thickBot="1">
      <c r="A45" s="18"/>
      <c r="B45" s="19"/>
      <c r="C45" s="19"/>
      <c r="D45" s="19"/>
      <c r="E45" s="19"/>
      <c r="F45" s="19"/>
      <c r="G45" s="19"/>
      <c r="H45" s="19"/>
      <c r="I45" s="19"/>
      <c r="J45" s="19"/>
      <c r="K45" s="19"/>
      <c r="L45" s="19"/>
      <c r="M45" s="19"/>
      <c r="N45" s="19"/>
      <c r="O45" s="19"/>
      <c r="P45" s="19"/>
      <c r="Q45" s="19"/>
      <c r="R45" s="19"/>
      <c r="S45" s="19"/>
      <c r="T45" s="19"/>
      <c r="U45" s="19"/>
      <c r="V45" s="19"/>
      <c r="W45" s="19"/>
      <c r="X45" s="19"/>
      <c r="Y45" s="19"/>
      <c r="Z45" s="20"/>
      <c r="AC45" s="10">
        <v>44</v>
      </c>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row>
    <row r="46" spans="1:70" s="9" customFormat="1" ht="14" customHeight="1" thickBot="1">
      <c r="A46" s="18"/>
      <c r="B46" s="108" t="s">
        <v>170</v>
      </c>
      <c r="C46" s="19"/>
      <c r="D46" s="19"/>
      <c r="E46" s="19"/>
      <c r="F46" s="113"/>
      <c r="G46" s="108" t="s">
        <v>44</v>
      </c>
      <c r="H46" s="108"/>
      <c r="I46" s="113"/>
      <c r="J46" s="108" t="s">
        <v>45</v>
      </c>
      <c r="K46" s="19"/>
      <c r="L46" s="112"/>
      <c r="M46" s="19"/>
      <c r="N46" s="19"/>
      <c r="O46" s="19"/>
      <c r="P46" s="19"/>
      <c r="Q46" s="19"/>
      <c r="R46" s="19"/>
      <c r="S46" s="19"/>
      <c r="T46" s="19"/>
      <c r="U46" s="19"/>
      <c r="V46" s="19"/>
      <c r="W46" s="19"/>
      <c r="X46" s="19"/>
      <c r="Y46" s="19"/>
      <c r="Z46" s="20"/>
      <c r="AC46" s="10">
        <v>45</v>
      </c>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row>
    <row r="47" spans="1:70" s="9" customFormat="1" ht="14" customHeight="1" thickBot="1">
      <c r="A47" s="18"/>
      <c r="B47" s="19"/>
      <c r="C47" s="19"/>
      <c r="D47" s="19"/>
      <c r="E47" s="19"/>
      <c r="F47" s="19"/>
      <c r="G47" s="19"/>
      <c r="H47" s="19"/>
      <c r="I47" s="19"/>
      <c r="J47" s="19"/>
      <c r="K47" s="19"/>
      <c r="L47" s="19"/>
      <c r="M47" s="19"/>
      <c r="N47" s="19"/>
      <c r="O47" s="19"/>
      <c r="P47" s="19"/>
      <c r="Q47" s="19"/>
      <c r="R47" s="19"/>
      <c r="S47" s="19"/>
      <c r="T47" s="19"/>
      <c r="U47" s="19"/>
      <c r="V47" s="19"/>
      <c r="W47" s="19"/>
      <c r="X47" s="19"/>
      <c r="Y47" s="19"/>
      <c r="Z47" s="20"/>
      <c r="AC47" s="10">
        <v>46</v>
      </c>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row>
    <row r="48" spans="1:70" s="9" customFormat="1" ht="14" customHeight="1" thickBot="1">
      <c r="A48" s="115" t="s">
        <v>175</v>
      </c>
      <c r="B48" s="108" t="s">
        <v>173</v>
      </c>
      <c r="C48" s="19"/>
      <c r="D48" s="19"/>
      <c r="E48" s="19"/>
      <c r="F48" s="113"/>
      <c r="G48" s="19"/>
      <c r="H48" s="114" t="s">
        <v>174</v>
      </c>
      <c r="I48" s="19"/>
      <c r="J48" s="19"/>
      <c r="K48" s="19"/>
      <c r="L48" s="19"/>
      <c r="M48" s="19"/>
      <c r="N48" s="19"/>
      <c r="O48" s="19"/>
      <c r="P48" s="19"/>
      <c r="Q48" s="19"/>
      <c r="R48" s="19"/>
      <c r="S48" s="19"/>
      <c r="T48" s="19"/>
      <c r="U48" s="19"/>
      <c r="V48" s="19"/>
      <c r="W48" s="19"/>
      <c r="X48" s="19"/>
      <c r="Y48" s="19"/>
      <c r="Z48" s="20"/>
      <c r="AC48" s="10">
        <v>47</v>
      </c>
      <c r="AD48" s="10"/>
      <c r="AE48" s="1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row>
    <row r="49" spans="1:29" ht="14" customHeight="1">
      <c r="A49" s="18"/>
      <c r="B49" s="114"/>
      <c r="C49" s="19"/>
      <c r="D49" s="19"/>
      <c r="E49" s="19"/>
      <c r="F49" s="114"/>
      <c r="G49" s="19"/>
      <c r="H49" s="114"/>
      <c r="I49" s="114" t="s">
        <v>171</v>
      </c>
      <c r="J49" s="19"/>
      <c r="K49" s="19"/>
      <c r="L49" s="19"/>
      <c r="M49" s="114" t="s">
        <v>172</v>
      </c>
      <c r="N49" s="19"/>
      <c r="O49" s="114"/>
      <c r="P49" s="19"/>
      <c r="Q49" s="19"/>
      <c r="R49" s="19"/>
      <c r="S49" s="19"/>
      <c r="T49" s="19"/>
      <c r="U49" s="19"/>
      <c r="V49" s="19"/>
      <c r="W49" s="19"/>
      <c r="X49" s="19"/>
      <c r="Y49" s="19"/>
      <c r="Z49" s="20"/>
      <c r="AC49" s="10">
        <v>48</v>
      </c>
    </row>
    <row r="50" spans="1:29" ht="14" customHeight="1">
      <c r="A50" s="21"/>
      <c r="B50" s="22"/>
      <c r="C50" s="22"/>
      <c r="D50" s="22"/>
      <c r="E50" s="22"/>
      <c r="F50" s="22"/>
      <c r="G50" s="22"/>
      <c r="H50" s="22"/>
      <c r="I50" s="22"/>
      <c r="J50" s="22"/>
      <c r="K50" s="22"/>
      <c r="L50" s="22"/>
      <c r="M50" s="22"/>
      <c r="N50" s="22"/>
      <c r="O50" s="22"/>
      <c r="P50" s="22"/>
      <c r="Q50" s="22"/>
      <c r="R50" s="22"/>
      <c r="S50" s="22"/>
      <c r="T50" s="22"/>
      <c r="U50" s="22"/>
      <c r="V50" s="22"/>
      <c r="W50" s="22"/>
      <c r="X50" s="22"/>
      <c r="Y50" s="22"/>
      <c r="Z50" s="23"/>
      <c r="AC50" s="10">
        <v>49</v>
      </c>
    </row>
    <row r="51" spans="1:29" ht="20.149999999999999" customHeight="1">
      <c r="AC51" s="10">
        <v>50</v>
      </c>
    </row>
    <row r="52" spans="1:29" ht="15" customHeight="1">
      <c r="AC52" s="10">
        <v>51</v>
      </c>
    </row>
    <row r="53" spans="1:29" ht="15" customHeight="1">
      <c r="AC53" s="10">
        <v>52</v>
      </c>
    </row>
    <row r="54" spans="1:29" ht="15" customHeight="1">
      <c r="AC54" s="10">
        <v>53</v>
      </c>
    </row>
    <row r="55" spans="1:29" ht="15" customHeight="1">
      <c r="AC55" s="10">
        <v>54</v>
      </c>
    </row>
    <row r="56" spans="1:29" ht="15" customHeight="1">
      <c r="AC56" s="10">
        <v>55</v>
      </c>
    </row>
    <row r="57" spans="1:29" ht="15" customHeight="1">
      <c r="AC57" s="10">
        <v>56</v>
      </c>
    </row>
    <row r="58" spans="1:29" ht="15" customHeight="1">
      <c r="AC58" s="10">
        <v>57</v>
      </c>
    </row>
    <row r="59" spans="1:29" ht="15" customHeight="1">
      <c r="AC59" s="10">
        <v>58</v>
      </c>
    </row>
    <row r="60" spans="1:29" ht="15" customHeight="1">
      <c r="AC60" s="10">
        <v>59</v>
      </c>
    </row>
    <row r="61" spans="1:29" ht="15" customHeight="1">
      <c r="AC61" s="10">
        <v>60</v>
      </c>
    </row>
    <row r="62" spans="1:29" ht="15" customHeight="1">
      <c r="AC62" s="10">
        <v>61</v>
      </c>
    </row>
    <row r="63" spans="1:29" ht="15" customHeight="1">
      <c r="AC63" s="10">
        <v>62</v>
      </c>
    </row>
    <row r="64" spans="1:29" ht="15" customHeight="1">
      <c r="AC64" s="10">
        <v>63</v>
      </c>
    </row>
    <row r="65" spans="29:29" ht="15" customHeight="1">
      <c r="AC65" s="10">
        <v>64</v>
      </c>
    </row>
    <row r="66" spans="29:29" ht="15" customHeight="1">
      <c r="AC66" s="10">
        <v>65</v>
      </c>
    </row>
    <row r="67" spans="29:29" ht="15" customHeight="1">
      <c r="AC67" s="10">
        <v>66</v>
      </c>
    </row>
    <row r="68" spans="29:29" ht="15" customHeight="1">
      <c r="AC68" s="10">
        <v>67</v>
      </c>
    </row>
    <row r="69" spans="29:29" ht="15" customHeight="1">
      <c r="AC69" s="10">
        <v>68</v>
      </c>
    </row>
    <row r="70" spans="29:29" ht="15" customHeight="1">
      <c r="AC70" s="10">
        <v>69</v>
      </c>
    </row>
    <row r="71" spans="29:29" ht="15" customHeight="1">
      <c r="AC71" s="10">
        <v>70</v>
      </c>
    </row>
    <row r="72" spans="29:29" ht="15" customHeight="1">
      <c r="AC72" s="10">
        <v>71</v>
      </c>
    </row>
    <row r="73" spans="29:29" ht="15" customHeight="1">
      <c r="AC73" s="10">
        <v>72</v>
      </c>
    </row>
    <row r="74" spans="29:29" ht="15" customHeight="1">
      <c r="AC74" s="10">
        <v>73</v>
      </c>
    </row>
    <row r="75" spans="29:29" ht="15" customHeight="1">
      <c r="AC75" s="10">
        <v>74</v>
      </c>
    </row>
    <row r="76" spans="29:29" ht="15" customHeight="1">
      <c r="AC76" s="10">
        <v>75</v>
      </c>
    </row>
    <row r="77" spans="29:29" ht="15" customHeight="1">
      <c r="AC77" s="10">
        <v>76</v>
      </c>
    </row>
    <row r="78" spans="29:29" ht="15" customHeight="1">
      <c r="AC78" s="10">
        <v>77</v>
      </c>
    </row>
    <row r="79" spans="29:29" ht="15" customHeight="1">
      <c r="AC79" s="10">
        <v>78</v>
      </c>
    </row>
    <row r="80" spans="29:29" ht="15" customHeight="1">
      <c r="AC80" s="10">
        <v>79</v>
      </c>
    </row>
    <row r="81" spans="29:29" ht="15" customHeight="1">
      <c r="AC81" s="10">
        <v>80</v>
      </c>
    </row>
    <row r="82" spans="29:29" ht="15" customHeight="1">
      <c r="AC82" s="10">
        <v>81</v>
      </c>
    </row>
    <row r="83" spans="29:29" ht="15" customHeight="1">
      <c r="AC83" s="10">
        <v>82</v>
      </c>
    </row>
    <row r="84" spans="29:29" ht="15" customHeight="1">
      <c r="AC84" s="10">
        <v>83</v>
      </c>
    </row>
    <row r="85" spans="29:29" ht="15" customHeight="1">
      <c r="AC85" s="10">
        <v>84</v>
      </c>
    </row>
    <row r="86" spans="29:29" ht="15" customHeight="1">
      <c r="AC86" s="10">
        <v>85</v>
      </c>
    </row>
    <row r="87" spans="29:29" ht="15" customHeight="1">
      <c r="AC87" s="10">
        <v>86</v>
      </c>
    </row>
    <row r="88" spans="29:29" ht="15" customHeight="1">
      <c r="AC88" s="10">
        <v>87</v>
      </c>
    </row>
    <row r="89" spans="29:29" ht="15" customHeight="1">
      <c r="AC89" s="10">
        <v>88</v>
      </c>
    </row>
    <row r="90" spans="29:29" ht="15" customHeight="1">
      <c r="AC90" s="10">
        <v>89</v>
      </c>
    </row>
    <row r="91" spans="29:29" ht="15" customHeight="1">
      <c r="AC91" s="10">
        <v>90</v>
      </c>
    </row>
    <row r="92" spans="29:29" ht="15" customHeight="1">
      <c r="AC92" s="10">
        <v>91</v>
      </c>
    </row>
    <row r="93" spans="29:29" ht="15" customHeight="1">
      <c r="AC93" s="10">
        <v>92</v>
      </c>
    </row>
    <row r="94" spans="29:29" ht="15" customHeight="1">
      <c r="AC94" s="10">
        <v>93</v>
      </c>
    </row>
    <row r="95" spans="29:29" ht="15" customHeight="1">
      <c r="AC95" s="10">
        <v>94</v>
      </c>
    </row>
    <row r="96" spans="29:29" ht="15" customHeight="1">
      <c r="AC96" s="10">
        <v>95</v>
      </c>
    </row>
    <row r="97" spans="29:29" ht="15" customHeight="1">
      <c r="AC97" s="10">
        <v>96</v>
      </c>
    </row>
    <row r="98" spans="29:29" ht="15" customHeight="1">
      <c r="AC98" s="10">
        <v>97</v>
      </c>
    </row>
    <row r="99" spans="29:29" ht="15" customHeight="1">
      <c r="AC99" s="10">
        <v>98</v>
      </c>
    </row>
    <row r="100" spans="29:29" ht="15" customHeight="1">
      <c r="AC100" s="10">
        <v>99</v>
      </c>
    </row>
    <row r="101" spans="29:29" ht="15" customHeight="1">
      <c r="AC101" s="10">
        <v>100</v>
      </c>
    </row>
    <row r="102" spans="29:29" ht="15" customHeight="1">
      <c r="AC102" s="10">
        <v>101</v>
      </c>
    </row>
    <row r="103" spans="29:29" ht="15" customHeight="1">
      <c r="AC103" s="10">
        <v>102</v>
      </c>
    </row>
    <row r="104" spans="29:29" ht="15" customHeight="1">
      <c r="AC104" s="10">
        <v>103</v>
      </c>
    </row>
    <row r="105" spans="29:29" ht="15" customHeight="1">
      <c r="AC105" s="10">
        <v>104</v>
      </c>
    </row>
    <row r="106" spans="29:29" ht="15" customHeight="1">
      <c r="AC106" s="10">
        <v>105</v>
      </c>
    </row>
    <row r="107" spans="29:29" ht="15" customHeight="1">
      <c r="AC107" s="10">
        <v>106</v>
      </c>
    </row>
    <row r="108" spans="29:29" ht="15" customHeight="1">
      <c r="AC108" s="10">
        <v>107</v>
      </c>
    </row>
    <row r="109" spans="29:29" ht="15" customHeight="1">
      <c r="AC109" s="10">
        <v>108</v>
      </c>
    </row>
    <row r="110" spans="29:29" ht="15" customHeight="1">
      <c r="AC110" s="10">
        <v>109</v>
      </c>
    </row>
    <row r="111" spans="29:29" ht="15" customHeight="1">
      <c r="AC111" s="10">
        <v>110</v>
      </c>
    </row>
    <row r="112" spans="29:29" ht="15" customHeight="1">
      <c r="AC112" s="10">
        <v>111</v>
      </c>
    </row>
    <row r="113" spans="29:29" ht="15" customHeight="1">
      <c r="AC113" s="10">
        <v>112</v>
      </c>
    </row>
    <row r="114" spans="29:29" ht="15" customHeight="1">
      <c r="AC114" s="10">
        <v>113</v>
      </c>
    </row>
    <row r="115" spans="29:29" ht="15" customHeight="1">
      <c r="AC115" s="10">
        <v>114</v>
      </c>
    </row>
    <row r="116" spans="29:29" ht="15" customHeight="1">
      <c r="AC116" s="10">
        <v>115</v>
      </c>
    </row>
    <row r="117" spans="29:29" ht="15" customHeight="1">
      <c r="AC117" s="10">
        <v>116</v>
      </c>
    </row>
    <row r="118" spans="29:29" ht="15" customHeight="1">
      <c r="AC118" s="10">
        <v>117</v>
      </c>
    </row>
    <row r="119" spans="29:29" ht="15" customHeight="1">
      <c r="AC119" s="10">
        <v>118</v>
      </c>
    </row>
    <row r="120" spans="29:29" ht="15" customHeight="1">
      <c r="AC120" s="10">
        <v>119</v>
      </c>
    </row>
    <row r="121" spans="29:29" ht="15" customHeight="1">
      <c r="AC121" s="10">
        <v>120</v>
      </c>
    </row>
    <row r="122" spans="29:29" ht="15" customHeight="1">
      <c r="AC122" s="10">
        <v>121</v>
      </c>
    </row>
    <row r="123" spans="29:29" ht="15" customHeight="1">
      <c r="AC123" s="10">
        <v>122</v>
      </c>
    </row>
    <row r="124" spans="29:29" ht="15" customHeight="1">
      <c r="AC124" s="10">
        <v>123</v>
      </c>
    </row>
    <row r="125" spans="29:29" ht="15" customHeight="1">
      <c r="AC125" s="10">
        <v>124</v>
      </c>
    </row>
    <row r="126" spans="29:29" ht="15" customHeight="1">
      <c r="AC126" s="10">
        <v>125</v>
      </c>
    </row>
    <row r="127" spans="29:29" ht="15" customHeight="1">
      <c r="AC127" s="10">
        <v>126</v>
      </c>
    </row>
    <row r="128" spans="29:29" ht="15" customHeight="1">
      <c r="AC128" s="10">
        <v>127</v>
      </c>
    </row>
    <row r="129" spans="29:29" ht="15" customHeight="1">
      <c r="AC129" s="10">
        <v>128</v>
      </c>
    </row>
    <row r="130" spans="29:29" ht="15" customHeight="1">
      <c r="AC130" s="10">
        <v>129</v>
      </c>
    </row>
    <row r="131" spans="29:29" ht="15" customHeight="1">
      <c r="AC131" s="10">
        <v>130</v>
      </c>
    </row>
    <row r="132" spans="29:29" ht="15" customHeight="1">
      <c r="AC132" s="10">
        <v>131</v>
      </c>
    </row>
    <row r="133" spans="29:29" ht="15" customHeight="1">
      <c r="AC133" s="10">
        <v>132</v>
      </c>
    </row>
    <row r="134" spans="29:29" ht="15" customHeight="1">
      <c r="AC134" s="10">
        <v>133</v>
      </c>
    </row>
    <row r="135" spans="29:29" ht="15" customHeight="1">
      <c r="AC135" s="10">
        <v>134</v>
      </c>
    </row>
    <row r="136" spans="29:29" ht="15" customHeight="1">
      <c r="AC136" s="10">
        <v>135</v>
      </c>
    </row>
    <row r="137" spans="29:29" ht="15" customHeight="1">
      <c r="AC137" s="10">
        <v>136</v>
      </c>
    </row>
    <row r="138" spans="29:29" ht="15" customHeight="1">
      <c r="AC138" s="10">
        <v>137</v>
      </c>
    </row>
    <row r="139" spans="29:29" ht="15" customHeight="1">
      <c r="AC139" s="10">
        <v>138</v>
      </c>
    </row>
    <row r="140" spans="29:29" ht="15" customHeight="1">
      <c r="AC140" s="10">
        <v>139</v>
      </c>
    </row>
    <row r="141" spans="29:29" ht="15" customHeight="1">
      <c r="AC141" s="10">
        <v>140</v>
      </c>
    </row>
    <row r="142" spans="29:29" ht="15" customHeight="1">
      <c r="AC142" s="10">
        <v>141</v>
      </c>
    </row>
    <row r="143" spans="29:29" ht="15" customHeight="1">
      <c r="AC143" s="10">
        <v>142</v>
      </c>
    </row>
    <row r="144" spans="29:29" ht="15" customHeight="1">
      <c r="AC144" s="10">
        <v>143</v>
      </c>
    </row>
    <row r="145" spans="29:29" ht="15" customHeight="1">
      <c r="AC145" s="10">
        <v>144</v>
      </c>
    </row>
    <row r="146" spans="29:29" ht="15" customHeight="1">
      <c r="AC146" s="10">
        <v>145</v>
      </c>
    </row>
    <row r="147" spans="29:29" ht="15" customHeight="1">
      <c r="AC147" s="10">
        <v>146</v>
      </c>
    </row>
    <row r="148" spans="29:29" ht="15" customHeight="1">
      <c r="AC148" s="10">
        <v>147</v>
      </c>
    </row>
    <row r="149" spans="29:29" ht="15" customHeight="1">
      <c r="AC149" s="10">
        <v>148</v>
      </c>
    </row>
    <row r="150" spans="29:29" ht="15" customHeight="1">
      <c r="AC150" s="10">
        <v>149</v>
      </c>
    </row>
    <row r="151" spans="29:29" ht="15" customHeight="1">
      <c r="AC151" s="10">
        <v>150</v>
      </c>
    </row>
    <row r="152" spans="29:29" ht="15" customHeight="1">
      <c r="AC152" s="10">
        <v>151</v>
      </c>
    </row>
    <row r="153" spans="29:29" ht="15" customHeight="1">
      <c r="AC153" s="10">
        <v>152</v>
      </c>
    </row>
    <row r="154" spans="29:29" ht="15" customHeight="1">
      <c r="AC154" s="10">
        <v>153</v>
      </c>
    </row>
    <row r="155" spans="29:29" ht="15" customHeight="1">
      <c r="AC155" s="10">
        <v>154</v>
      </c>
    </row>
    <row r="156" spans="29:29" ht="15" customHeight="1">
      <c r="AC156" s="10">
        <v>155</v>
      </c>
    </row>
    <row r="157" spans="29:29" ht="15" customHeight="1">
      <c r="AC157" s="10">
        <v>156</v>
      </c>
    </row>
    <row r="158" spans="29:29" ht="15" customHeight="1">
      <c r="AC158" s="10">
        <v>157</v>
      </c>
    </row>
    <row r="159" spans="29:29" ht="15" customHeight="1">
      <c r="AC159" s="10">
        <v>158</v>
      </c>
    </row>
    <row r="160" spans="29:29" ht="15" customHeight="1">
      <c r="AC160" s="10">
        <v>159</v>
      </c>
    </row>
    <row r="161" spans="29:29" ht="15" customHeight="1">
      <c r="AC161" s="10">
        <v>160</v>
      </c>
    </row>
    <row r="162" spans="29:29">
      <c r="AC162" s="10">
        <v>161</v>
      </c>
    </row>
    <row r="163" spans="29:29">
      <c r="AC163" s="10">
        <v>162</v>
      </c>
    </row>
    <row r="164" spans="29:29">
      <c r="AC164" s="10">
        <v>163</v>
      </c>
    </row>
    <row r="165" spans="29:29">
      <c r="AC165" s="10">
        <v>164</v>
      </c>
    </row>
    <row r="166" spans="29:29">
      <c r="AC166" s="10">
        <v>165</v>
      </c>
    </row>
    <row r="167" spans="29:29">
      <c r="AC167" s="10">
        <v>166</v>
      </c>
    </row>
    <row r="168" spans="29:29">
      <c r="AC168" s="10">
        <v>167</v>
      </c>
    </row>
    <row r="169" spans="29:29">
      <c r="AC169" s="10">
        <v>168</v>
      </c>
    </row>
    <row r="170" spans="29:29">
      <c r="AC170" s="10">
        <v>169</v>
      </c>
    </row>
    <row r="171" spans="29:29">
      <c r="AC171" s="10">
        <v>170</v>
      </c>
    </row>
    <row r="172" spans="29:29">
      <c r="AC172" s="10">
        <v>171</v>
      </c>
    </row>
    <row r="173" spans="29:29">
      <c r="AC173" s="10">
        <v>172</v>
      </c>
    </row>
    <row r="174" spans="29:29">
      <c r="AC174" s="10">
        <v>173</v>
      </c>
    </row>
    <row r="175" spans="29:29">
      <c r="AC175" s="10">
        <v>174</v>
      </c>
    </row>
    <row r="176" spans="29:29">
      <c r="AC176" s="10">
        <v>175</v>
      </c>
    </row>
    <row r="177" spans="29:29">
      <c r="AC177" s="10">
        <v>176</v>
      </c>
    </row>
    <row r="178" spans="29:29">
      <c r="AC178" s="10">
        <v>177</v>
      </c>
    </row>
    <row r="179" spans="29:29">
      <c r="AC179" s="10">
        <v>178</v>
      </c>
    </row>
    <row r="180" spans="29:29">
      <c r="AC180" s="10">
        <v>179</v>
      </c>
    </row>
    <row r="181" spans="29:29">
      <c r="AC181" s="10">
        <v>180</v>
      </c>
    </row>
    <row r="182" spans="29:29">
      <c r="AC182" s="10">
        <v>181</v>
      </c>
    </row>
    <row r="183" spans="29:29">
      <c r="AC183" s="10">
        <v>182</v>
      </c>
    </row>
    <row r="184" spans="29:29">
      <c r="AC184" s="10">
        <v>183</v>
      </c>
    </row>
    <row r="185" spans="29:29">
      <c r="AC185" s="10">
        <v>184</v>
      </c>
    </row>
    <row r="186" spans="29:29">
      <c r="AC186" s="10">
        <v>185</v>
      </c>
    </row>
    <row r="187" spans="29:29">
      <c r="AC187" s="10">
        <v>186</v>
      </c>
    </row>
    <row r="188" spans="29:29">
      <c r="AC188" s="10">
        <v>187</v>
      </c>
    </row>
    <row r="189" spans="29:29">
      <c r="AC189" s="10">
        <v>188</v>
      </c>
    </row>
    <row r="190" spans="29:29">
      <c r="AC190" s="10">
        <v>189</v>
      </c>
    </row>
    <row r="191" spans="29:29">
      <c r="AC191" s="10">
        <v>190</v>
      </c>
    </row>
    <row r="192" spans="29:29">
      <c r="AC192" s="10">
        <v>191</v>
      </c>
    </row>
    <row r="193" spans="29:29">
      <c r="AC193" s="10">
        <v>192</v>
      </c>
    </row>
    <row r="194" spans="29:29">
      <c r="AC194" s="10">
        <v>193</v>
      </c>
    </row>
    <row r="195" spans="29:29">
      <c r="AC195" s="10">
        <v>194</v>
      </c>
    </row>
    <row r="196" spans="29:29">
      <c r="AC196" s="10">
        <v>195</v>
      </c>
    </row>
    <row r="197" spans="29:29">
      <c r="AC197" s="10">
        <v>196</v>
      </c>
    </row>
    <row r="198" spans="29:29">
      <c r="AC198" s="10">
        <v>197</v>
      </c>
    </row>
    <row r="199" spans="29:29">
      <c r="AC199" s="10">
        <v>198</v>
      </c>
    </row>
    <row r="200" spans="29:29">
      <c r="AC200" s="10">
        <v>199</v>
      </c>
    </row>
    <row r="201" spans="29:29">
      <c r="AC201" s="10">
        <v>200</v>
      </c>
    </row>
    <row r="202" spans="29:29">
      <c r="AC202" s="10">
        <v>201</v>
      </c>
    </row>
    <row r="203" spans="29:29">
      <c r="AC203" s="10">
        <v>202</v>
      </c>
    </row>
    <row r="204" spans="29:29">
      <c r="AC204" s="10">
        <v>203</v>
      </c>
    </row>
    <row r="205" spans="29:29">
      <c r="AC205" s="10">
        <v>204</v>
      </c>
    </row>
    <row r="206" spans="29:29">
      <c r="AC206" s="10">
        <v>205</v>
      </c>
    </row>
    <row r="207" spans="29:29">
      <c r="AC207" s="10">
        <v>206</v>
      </c>
    </row>
    <row r="208" spans="29:29">
      <c r="AC208" s="10">
        <v>207</v>
      </c>
    </row>
    <row r="209" spans="29:29">
      <c r="AC209" s="10">
        <v>208</v>
      </c>
    </row>
    <row r="210" spans="29:29">
      <c r="AC210" s="10">
        <v>209</v>
      </c>
    </row>
    <row r="211" spans="29:29">
      <c r="AC211" s="10">
        <v>210</v>
      </c>
    </row>
    <row r="212" spans="29:29">
      <c r="AC212" s="10">
        <v>211</v>
      </c>
    </row>
    <row r="213" spans="29:29">
      <c r="AC213" s="10">
        <v>212</v>
      </c>
    </row>
    <row r="214" spans="29:29">
      <c r="AC214" s="10">
        <v>213</v>
      </c>
    </row>
    <row r="215" spans="29:29">
      <c r="AC215" s="10">
        <v>214</v>
      </c>
    </row>
    <row r="216" spans="29:29">
      <c r="AC216" s="10">
        <v>215</v>
      </c>
    </row>
    <row r="217" spans="29:29">
      <c r="AC217" s="10">
        <v>216</v>
      </c>
    </row>
    <row r="218" spans="29:29">
      <c r="AC218" s="10">
        <v>217</v>
      </c>
    </row>
    <row r="219" spans="29:29">
      <c r="AC219" s="10">
        <v>218</v>
      </c>
    </row>
    <row r="220" spans="29:29">
      <c r="AC220" s="10">
        <v>219</v>
      </c>
    </row>
    <row r="221" spans="29:29">
      <c r="AC221" s="10">
        <v>220</v>
      </c>
    </row>
    <row r="222" spans="29:29">
      <c r="AC222" s="10">
        <v>221</v>
      </c>
    </row>
    <row r="223" spans="29:29">
      <c r="AC223" s="10">
        <v>222</v>
      </c>
    </row>
    <row r="224" spans="29:29">
      <c r="AC224" s="10">
        <v>223</v>
      </c>
    </row>
    <row r="225" spans="29:29">
      <c r="AC225" s="10">
        <v>224</v>
      </c>
    </row>
    <row r="226" spans="29:29">
      <c r="AC226" s="10">
        <v>225</v>
      </c>
    </row>
    <row r="227" spans="29:29">
      <c r="AC227" s="10">
        <v>226</v>
      </c>
    </row>
    <row r="228" spans="29:29">
      <c r="AC228" s="10">
        <v>227</v>
      </c>
    </row>
    <row r="229" spans="29:29">
      <c r="AC229" s="10">
        <v>228</v>
      </c>
    </row>
    <row r="230" spans="29:29">
      <c r="AC230" s="10">
        <v>229</v>
      </c>
    </row>
    <row r="231" spans="29:29">
      <c r="AC231" s="10">
        <v>230</v>
      </c>
    </row>
    <row r="232" spans="29:29">
      <c r="AC232" s="10">
        <v>231</v>
      </c>
    </row>
    <row r="233" spans="29:29">
      <c r="AC233" s="10">
        <v>232</v>
      </c>
    </row>
    <row r="234" spans="29:29">
      <c r="AC234" s="10">
        <v>233</v>
      </c>
    </row>
    <row r="235" spans="29:29">
      <c r="AC235" s="10">
        <v>234</v>
      </c>
    </row>
    <row r="236" spans="29:29">
      <c r="AC236" s="10">
        <v>235</v>
      </c>
    </row>
    <row r="237" spans="29:29">
      <c r="AC237" s="10">
        <v>236</v>
      </c>
    </row>
    <row r="238" spans="29:29">
      <c r="AC238" s="10">
        <v>237</v>
      </c>
    </row>
    <row r="239" spans="29:29">
      <c r="AC239" s="10">
        <v>238</v>
      </c>
    </row>
    <row r="240" spans="29:29">
      <c r="AC240" s="10">
        <v>239</v>
      </c>
    </row>
    <row r="241" spans="29:29">
      <c r="AC241" s="10">
        <v>240</v>
      </c>
    </row>
    <row r="242" spans="29:29">
      <c r="AC242" s="10">
        <v>241</v>
      </c>
    </row>
    <row r="243" spans="29:29">
      <c r="AC243" s="10">
        <v>242</v>
      </c>
    </row>
    <row r="244" spans="29:29">
      <c r="AC244" s="10">
        <v>243</v>
      </c>
    </row>
    <row r="245" spans="29:29">
      <c r="AC245" s="10">
        <v>244</v>
      </c>
    </row>
    <row r="246" spans="29:29">
      <c r="AC246" s="10">
        <v>245</v>
      </c>
    </row>
    <row r="247" spans="29:29">
      <c r="AC247" s="10">
        <v>246</v>
      </c>
    </row>
    <row r="248" spans="29:29">
      <c r="AC248" s="10">
        <v>247</v>
      </c>
    </row>
    <row r="249" spans="29:29">
      <c r="AC249" s="10">
        <v>248</v>
      </c>
    </row>
    <row r="250" spans="29:29">
      <c r="AC250" s="10">
        <v>249</v>
      </c>
    </row>
    <row r="251" spans="29:29">
      <c r="AC251" s="10">
        <v>250</v>
      </c>
    </row>
    <row r="252" spans="29:29">
      <c r="AC252" s="10">
        <v>251</v>
      </c>
    </row>
    <row r="253" spans="29:29">
      <c r="AC253" s="10">
        <v>252</v>
      </c>
    </row>
    <row r="254" spans="29:29">
      <c r="AC254" s="10">
        <v>253</v>
      </c>
    </row>
    <row r="255" spans="29:29">
      <c r="AC255" s="10">
        <v>254</v>
      </c>
    </row>
    <row r="256" spans="29:29">
      <c r="AC256" s="10">
        <v>255</v>
      </c>
    </row>
    <row r="257" spans="29:29">
      <c r="AC257" s="10">
        <v>256</v>
      </c>
    </row>
    <row r="258" spans="29:29">
      <c r="AC258" s="10">
        <v>257</v>
      </c>
    </row>
    <row r="259" spans="29:29">
      <c r="AC259" s="10">
        <v>258</v>
      </c>
    </row>
    <row r="260" spans="29:29">
      <c r="AC260" s="10">
        <v>259</v>
      </c>
    </row>
    <row r="261" spans="29:29">
      <c r="AC261" s="10">
        <v>260</v>
      </c>
    </row>
    <row r="262" spans="29:29">
      <c r="AC262" s="10">
        <v>261</v>
      </c>
    </row>
    <row r="263" spans="29:29">
      <c r="AC263" s="10">
        <v>262</v>
      </c>
    </row>
    <row r="264" spans="29:29">
      <c r="AC264" s="10">
        <v>263</v>
      </c>
    </row>
    <row r="265" spans="29:29">
      <c r="AC265" s="10">
        <v>264</v>
      </c>
    </row>
    <row r="266" spans="29:29">
      <c r="AC266" s="10">
        <v>265</v>
      </c>
    </row>
    <row r="267" spans="29:29">
      <c r="AC267" s="10">
        <v>266</v>
      </c>
    </row>
    <row r="268" spans="29:29">
      <c r="AC268" s="10">
        <v>267</v>
      </c>
    </row>
    <row r="269" spans="29:29">
      <c r="AC269" s="10">
        <v>268</v>
      </c>
    </row>
    <row r="270" spans="29:29">
      <c r="AC270" s="10">
        <v>269</v>
      </c>
    </row>
    <row r="271" spans="29:29">
      <c r="AC271" s="10">
        <v>270</v>
      </c>
    </row>
    <row r="272" spans="29:29">
      <c r="AC272" s="10">
        <v>271</v>
      </c>
    </row>
    <row r="273" spans="29:29">
      <c r="AC273" s="10">
        <v>272</v>
      </c>
    </row>
    <row r="274" spans="29:29">
      <c r="AC274" s="10">
        <v>273</v>
      </c>
    </row>
    <row r="275" spans="29:29">
      <c r="AC275" s="10">
        <v>274</v>
      </c>
    </row>
    <row r="276" spans="29:29">
      <c r="AC276" s="10">
        <v>275</v>
      </c>
    </row>
    <row r="277" spans="29:29">
      <c r="AC277" s="10">
        <v>276</v>
      </c>
    </row>
    <row r="278" spans="29:29">
      <c r="AC278" s="10">
        <v>277</v>
      </c>
    </row>
    <row r="279" spans="29:29">
      <c r="AC279" s="10">
        <v>278</v>
      </c>
    </row>
    <row r="280" spans="29:29">
      <c r="AC280" s="10">
        <v>279</v>
      </c>
    </row>
    <row r="281" spans="29:29">
      <c r="AC281" s="10">
        <v>280</v>
      </c>
    </row>
    <row r="282" spans="29:29">
      <c r="AC282" s="10">
        <v>281</v>
      </c>
    </row>
    <row r="283" spans="29:29">
      <c r="AC283" s="10">
        <v>282</v>
      </c>
    </row>
    <row r="284" spans="29:29">
      <c r="AC284" s="10">
        <v>283</v>
      </c>
    </row>
    <row r="285" spans="29:29">
      <c r="AC285" s="10">
        <v>284</v>
      </c>
    </row>
    <row r="286" spans="29:29">
      <c r="AC286" s="10">
        <v>285</v>
      </c>
    </row>
    <row r="287" spans="29:29">
      <c r="AC287" s="10">
        <v>286</v>
      </c>
    </row>
    <row r="288" spans="29:29">
      <c r="AC288" s="10">
        <v>287</v>
      </c>
    </row>
    <row r="289" spans="29:29">
      <c r="AC289" s="10">
        <v>288</v>
      </c>
    </row>
    <row r="290" spans="29:29">
      <c r="AC290" s="10">
        <v>289</v>
      </c>
    </row>
    <row r="291" spans="29:29">
      <c r="AC291" s="10">
        <v>290</v>
      </c>
    </row>
    <row r="292" spans="29:29">
      <c r="AC292" s="10">
        <v>291</v>
      </c>
    </row>
    <row r="293" spans="29:29">
      <c r="AC293" s="10">
        <v>292</v>
      </c>
    </row>
    <row r="294" spans="29:29">
      <c r="AC294" s="10">
        <v>293</v>
      </c>
    </row>
    <row r="295" spans="29:29">
      <c r="AC295" s="10">
        <v>294</v>
      </c>
    </row>
    <row r="296" spans="29:29">
      <c r="AC296" s="10">
        <v>295</v>
      </c>
    </row>
    <row r="297" spans="29:29">
      <c r="AC297" s="10">
        <v>296</v>
      </c>
    </row>
    <row r="298" spans="29:29">
      <c r="AC298" s="10">
        <v>297</v>
      </c>
    </row>
    <row r="299" spans="29:29">
      <c r="AC299" s="10">
        <v>298</v>
      </c>
    </row>
    <row r="300" spans="29:29">
      <c r="AC300" s="10">
        <v>299</v>
      </c>
    </row>
    <row r="301" spans="29:29">
      <c r="AC301" s="10">
        <v>300</v>
      </c>
    </row>
    <row r="302" spans="29:29">
      <c r="AC302" s="10">
        <v>301</v>
      </c>
    </row>
    <row r="303" spans="29:29">
      <c r="AC303" s="10">
        <v>302</v>
      </c>
    </row>
    <row r="304" spans="29:29">
      <c r="AC304" s="10">
        <v>303</v>
      </c>
    </row>
    <row r="305" spans="29:29">
      <c r="AC305" s="10">
        <v>304</v>
      </c>
    </row>
    <row r="306" spans="29:29">
      <c r="AC306" s="10">
        <v>305</v>
      </c>
    </row>
    <row r="307" spans="29:29">
      <c r="AC307" s="10">
        <v>306</v>
      </c>
    </row>
    <row r="308" spans="29:29">
      <c r="AC308" s="10">
        <v>307</v>
      </c>
    </row>
    <row r="309" spans="29:29">
      <c r="AC309" s="10">
        <v>308</v>
      </c>
    </row>
    <row r="310" spans="29:29">
      <c r="AC310" s="10">
        <v>309</v>
      </c>
    </row>
    <row r="311" spans="29:29">
      <c r="AC311" s="10">
        <v>310</v>
      </c>
    </row>
    <row r="312" spans="29:29">
      <c r="AC312" s="10">
        <v>311</v>
      </c>
    </row>
    <row r="313" spans="29:29">
      <c r="AC313" s="10">
        <v>312</v>
      </c>
    </row>
    <row r="314" spans="29:29">
      <c r="AC314" s="10">
        <v>313</v>
      </c>
    </row>
    <row r="315" spans="29:29">
      <c r="AC315" s="10">
        <v>314</v>
      </c>
    </row>
    <row r="316" spans="29:29">
      <c r="AC316" s="10">
        <v>315</v>
      </c>
    </row>
    <row r="317" spans="29:29">
      <c r="AC317" s="10">
        <v>316</v>
      </c>
    </row>
    <row r="318" spans="29:29">
      <c r="AC318" s="10">
        <v>317</v>
      </c>
    </row>
    <row r="319" spans="29:29">
      <c r="AC319" s="10">
        <v>318</v>
      </c>
    </row>
    <row r="320" spans="29:29">
      <c r="AC320" s="10">
        <v>319</v>
      </c>
    </row>
    <row r="321" spans="29:29">
      <c r="AC321" s="10">
        <v>320</v>
      </c>
    </row>
    <row r="322" spans="29:29">
      <c r="AC322" s="10">
        <v>321</v>
      </c>
    </row>
    <row r="323" spans="29:29">
      <c r="AC323" s="10">
        <v>322</v>
      </c>
    </row>
    <row r="324" spans="29:29">
      <c r="AC324" s="10">
        <v>323</v>
      </c>
    </row>
    <row r="325" spans="29:29">
      <c r="AC325" s="10">
        <v>324</v>
      </c>
    </row>
    <row r="326" spans="29:29">
      <c r="AC326" s="10">
        <v>325</v>
      </c>
    </row>
    <row r="327" spans="29:29">
      <c r="AC327" s="10">
        <v>326</v>
      </c>
    </row>
    <row r="328" spans="29:29">
      <c r="AC328" s="10">
        <v>327</v>
      </c>
    </row>
    <row r="329" spans="29:29">
      <c r="AC329" s="10">
        <v>328</v>
      </c>
    </row>
    <row r="330" spans="29:29">
      <c r="AC330" s="10">
        <v>329</v>
      </c>
    </row>
    <row r="331" spans="29:29">
      <c r="AC331" s="10">
        <v>330</v>
      </c>
    </row>
    <row r="332" spans="29:29">
      <c r="AC332" s="10">
        <v>331</v>
      </c>
    </row>
    <row r="333" spans="29:29">
      <c r="AC333" s="10">
        <v>332</v>
      </c>
    </row>
    <row r="334" spans="29:29">
      <c r="AC334" s="10">
        <v>333</v>
      </c>
    </row>
    <row r="335" spans="29:29">
      <c r="AC335" s="10">
        <v>334</v>
      </c>
    </row>
    <row r="336" spans="29:29">
      <c r="AC336" s="10">
        <v>335</v>
      </c>
    </row>
    <row r="337" spans="29:29">
      <c r="AC337" s="10">
        <v>336</v>
      </c>
    </row>
    <row r="338" spans="29:29">
      <c r="AC338" s="10">
        <v>337</v>
      </c>
    </row>
    <row r="339" spans="29:29">
      <c r="AC339" s="10">
        <v>338</v>
      </c>
    </row>
    <row r="340" spans="29:29">
      <c r="AC340" s="10">
        <v>339</v>
      </c>
    </row>
    <row r="341" spans="29:29">
      <c r="AC341" s="10">
        <v>340</v>
      </c>
    </row>
    <row r="342" spans="29:29">
      <c r="AC342" s="10">
        <v>341</v>
      </c>
    </row>
    <row r="343" spans="29:29">
      <c r="AC343" s="10">
        <v>342</v>
      </c>
    </row>
    <row r="344" spans="29:29">
      <c r="AC344" s="10">
        <v>343</v>
      </c>
    </row>
    <row r="345" spans="29:29">
      <c r="AC345" s="10">
        <v>344</v>
      </c>
    </row>
    <row r="346" spans="29:29">
      <c r="AC346" s="10">
        <v>345</v>
      </c>
    </row>
    <row r="347" spans="29:29">
      <c r="AC347" s="10">
        <v>346</v>
      </c>
    </row>
    <row r="348" spans="29:29">
      <c r="AC348" s="10">
        <v>347</v>
      </c>
    </row>
    <row r="349" spans="29:29">
      <c r="AC349" s="10">
        <v>348</v>
      </c>
    </row>
    <row r="350" spans="29:29">
      <c r="AC350" s="10">
        <v>349</v>
      </c>
    </row>
    <row r="351" spans="29:29">
      <c r="AC351" s="10">
        <v>350</v>
      </c>
    </row>
    <row r="352" spans="29:29">
      <c r="AC352" s="10">
        <v>351</v>
      </c>
    </row>
    <row r="353" spans="29:29">
      <c r="AC353" s="10">
        <v>352</v>
      </c>
    </row>
    <row r="354" spans="29:29">
      <c r="AC354" s="10">
        <v>353</v>
      </c>
    </row>
    <row r="355" spans="29:29">
      <c r="AC355" s="10">
        <v>354</v>
      </c>
    </row>
    <row r="356" spans="29:29">
      <c r="AC356" s="10">
        <v>355</v>
      </c>
    </row>
    <row r="357" spans="29:29">
      <c r="AC357" s="10">
        <v>356</v>
      </c>
    </row>
    <row r="358" spans="29:29">
      <c r="AC358" s="10">
        <v>357</v>
      </c>
    </row>
    <row r="359" spans="29:29">
      <c r="AC359" s="10">
        <v>358</v>
      </c>
    </row>
    <row r="360" spans="29:29">
      <c r="AC360" s="10">
        <v>359</v>
      </c>
    </row>
    <row r="361" spans="29:29">
      <c r="AC361" s="10">
        <v>360</v>
      </c>
    </row>
    <row r="362" spans="29:29">
      <c r="AC362" s="10">
        <v>361</v>
      </c>
    </row>
    <row r="363" spans="29:29">
      <c r="AC363" s="10">
        <v>362</v>
      </c>
    </row>
    <row r="364" spans="29:29">
      <c r="AC364" s="10">
        <v>363</v>
      </c>
    </row>
    <row r="365" spans="29:29">
      <c r="AC365" s="10">
        <v>364</v>
      </c>
    </row>
    <row r="366" spans="29:29">
      <c r="AC366" s="10">
        <v>365</v>
      </c>
    </row>
    <row r="367" spans="29:29">
      <c r="AC367" s="10">
        <v>366</v>
      </c>
    </row>
    <row r="368" spans="29:29">
      <c r="AC368" s="10">
        <v>367</v>
      </c>
    </row>
    <row r="369" spans="29:29">
      <c r="AC369" s="10">
        <v>368</v>
      </c>
    </row>
    <row r="370" spans="29:29">
      <c r="AC370" s="10">
        <v>369</v>
      </c>
    </row>
    <row r="371" spans="29:29">
      <c r="AC371" s="10">
        <v>370</v>
      </c>
    </row>
    <row r="372" spans="29:29">
      <c r="AC372" s="10">
        <v>371</v>
      </c>
    </row>
    <row r="373" spans="29:29">
      <c r="AC373" s="10">
        <v>372</v>
      </c>
    </row>
    <row r="374" spans="29:29">
      <c r="AC374" s="10">
        <v>373</v>
      </c>
    </row>
    <row r="375" spans="29:29">
      <c r="AC375" s="10">
        <v>374</v>
      </c>
    </row>
    <row r="376" spans="29:29">
      <c r="AC376" s="10">
        <v>375</v>
      </c>
    </row>
    <row r="377" spans="29:29">
      <c r="AC377" s="10">
        <v>376</v>
      </c>
    </row>
    <row r="378" spans="29:29">
      <c r="AC378" s="10">
        <v>377</v>
      </c>
    </row>
    <row r="379" spans="29:29">
      <c r="AC379" s="10">
        <v>378</v>
      </c>
    </row>
    <row r="380" spans="29:29">
      <c r="AC380" s="10">
        <v>379</v>
      </c>
    </row>
    <row r="381" spans="29:29">
      <c r="AC381" s="10">
        <v>380</v>
      </c>
    </row>
    <row r="382" spans="29:29">
      <c r="AC382" s="10">
        <v>381</v>
      </c>
    </row>
    <row r="383" spans="29:29">
      <c r="AC383" s="10">
        <v>382</v>
      </c>
    </row>
    <row r="384" spans="29:29">
      <c r="AC384" s="10">
        <v>383</v>
      </c>
    </row>
    <row r="385" spans="29:29">
      <c r="AC385" s="10">
        <v>384</v>
      </c>
    </row>
    <row r="386" spans="29:29">
      <c r="AC386" s="10">
        <v>385</v>
      </c>
    </row>
    <row r="387" spans="29:29">
      <c r="AC387" s="10">
        <v>386</v>
      </c>
    </row>
    <row r="388" spans="29:29">
      <c r="AC388" s="10">
        <v>387</v>
      </c>
    </row>
    <row r="389" spans="29:29">
      <c r="AC389" s="10">
        <v>388</v>
      </c>
    </row>
    <row r="390" spans="29:29">
      <c r="AC390" s="10">
        <v>389</v>
      </c>
    </row>
    <row r="391" spans="29:29">
      <c r="AC391" s="10">
        <v>390</v>
      </c>
    </row>
    <row r="392" spans="29:29">
      <c r="AC392" s="10">
        <v>391</v>
      </c>
    </row>
    <row r="393" spans="29:29">
      <c r="AC393" s="10">
        <v>392</v>
      </c>
    </row>
    <row r="394" spans="29:29">
      <c r="AC394" s="10">
        <v>393</v>
      </c>
    </row>
    <row r="395" spans="29:29">
      <c r="AC395" s="10">
        <v>394</v>
      </c>
    </row>
    <row r="396" spans="29:29">
      <c r="AC396" s="10">
        <v>395</v>
      </c>
    </row>
    <row r="397" spans="29:29">
      <c r="AC397" s="10">
        <v>396</v>
      </c>
    </row>
    <row r="398" spans="29:29">
      <c r="AC398" s="10">
        <v>397</v>
      </c>
    </row>
    <row r="399" spans="29:29">
      <c r="AC399" s="10">
        <v>398</v>
      </c>
    </row>
    <row r="400" spans="29:29">
      <c r="AC400" s="10">
        <v>399</v>
      </c>
    </row>
    <row r="401" spans="29:29">
      <c r="AC401" s="10">
        <v>400</v>
      </c>
    </row>
    <row r="402" spans="29:29">
      <c r="AC402" s="10">
        <v>401</v>
      </c>
    </row>
    <row r="403" spans="29:29">
      <c r="AC403" s="10">
        <v>402</v>
      </c>
    </row>
    <row r="404" spans="29:29">
      <c r="AC404" s="10">
        <v>403</v>
      </c>
    </row>
    <row r="405" spans="29:29">
      <c r="AC405" s="10">
        <v>404</v>
      </c>
    </row>
    <row r="406" spans="29:29">
      <c r="AC406" s="10">
        <v>405</v>
      </c>
    </row>
    <row r="407" spans="29:29">
      <c r="AC407" s="10">
        <v>406</v>
      </c>
    </row>
    <row r="408" spans="29:29">
      <c r="AC408" s="10">
        <v>407</v>
      </c>
    </row>
    <row r="409" spans="29:29">
      <c r="AC409" s="10">
        <v>408</v>
      </c>
    </row>
    <row r="410" spans="29:29">
      <c r="AC410" s="10">
        <v>409</v>
      </c>
    </row>
    <row r="411" spans="29:29">
      <c r="AC411" s="10">
        <v>410</v>
      </c>
    </row>
    <row r="412" spans="29:29">
      <c r="AC412" s="10">
        <v>411</v>
      </c>
    </row>
    <row r="413" spans="29:29">
      <c r="AC413" s="10">
        <v>412</v>
      </c>
    </row>
    <row r="414" spans="29:29">
      <c r="AC414" s="10">
        <v>413</v>
      </c>
    </row>
    <row r="415" spans="29:29">
      <c r="AC415" s="10">
        <v>414</v>
      </c>
    </row>
    <row r="416" spans="29:29">
      <c r="AC416" s="10">
        <v>415</v>
      </c>
    </row>
    <row r="417" spans="29:29">
      <c r="AC417" s="10">
        <v>416</v>
      </c>
    </row>
    <row r="418" spans="29:29">
      <c r="AC418" s="10">
        <v>417</v>
      </c>
    </row>
    <row r="419" spans="29:29">
      <c r="AC419" s="10">
        <v>418</v>
      </c>
    </row>
    <row r="420" spans="29:29">
      <c r="AC420" s="10">
        <v>419</v>
      </c>
    </row>
    <row r="421" spans="29:29">
      <c r="AC421" s="10">
        <v>420</v>
      </c>
    </row>
    <row r="422" spans="29:29">
      <c r="AC422" s="10">
        <v>421</v>
      </c>
    </row>
    <row r="423" spans="29:29">
      <c r="AC423" s="10">
        <v>422</v>
      </c>
    </row>
    <row r="424" spans="29:29">
      <c r="AC424" s="10">
        <v>423</v>
      </c>
    </row>
    <row r="425" spans="29:29">
      <c r="AC425" s="10">
        <v>424</v>
      </c>
    </row>
    <row r="426" spans="29:29">
      <c r="AC426" s="10">
        <v>425</v>
      </c>
    </row>
    <row r="427" spans="29:29">
      <c r="AC427" s="10">
        <v>426</v>
      </c>
    </row>
    <row r="428" spans="29:29">
      <c r="AC428" s="10">
        <v>427</v>
      </c>
    </row>
    <row r="429" spans="29:29">
      <c r="AC429" s="10">
        <v>428</v>
      </c>
    </row>
    <row r="430" spans="29:29">
      <c r="AC430" s="10">
        <v>429</v>
      </c>
    </row>
    <row r="431" spans="29:29">
      <c r="AC431" s="10">
        <v>430</v>
      </c>
    </row>
    <row r="432" spans="29:29">
      <c r="AC432" s="10">
        <v>431</v>
      </c>
    </row>
    <row r="433" spans="29:29">
      <c r="AC433" s="10">
        <v>432</v>
      </c>
    </row>
    <row r="434" spans="29:29">
      <c r="AC434" s="10">
        <v>433</v>
      </c>
    </row>
    <row r="435" spans="29:29">
      <c r="AC435" s="10">
        <v>434</v>
      </c>
    </row>
    <row r="436" spans="29:29">
      <c r="AC436" s="10">
        <v>435</v>
      </c>
    </row>
    <row r="437" spans="29:29">
      <c r="AC437" s="10">
        <v>436</v>
      </c>
    </row>
    <row r="438" spans="29:29">
      <c r="AC438" s="10">
        <v>437</v>
      </c>
    </row>
    <row r="439" spans="29:29">
      <c r="AC439" s="10">
        <v>438</v>
      </c>
    </row>
    <row r="440" spans="29:29">
      <c r="AC440" s="10">
        <v>439</v>
      </c>
    </row>
    <row r="441" spans="29:29">
      <c r="AC441" s="10">
        <v>440</v>
      </c>
    </row>
    <row r="442" spans="29:29">
      <c r="AC442" s="10">
        <v>441</v>
      </c>
    </row>
    <row r="443" spans="29:29">
      <c r="AC443" s="10">
        <v>442</v>
      </c>
    </row>
    <row r="444" spans="29:29">
      <c r="AC444" s="10">
        <v>443</v>
      </c>
    </row>
    <row r="445" spans="29:29">
      <c r="AC445" s="10">
        <v>444</v>
      </c>
    </row>
    <row r="446" spans="29:29">
      <c r="AC446" s="10">
        <v>445</v>
      </c>
    </row>
    <row r="447" spans="29:29">
      <c r="AC447" s="10">
        <v>446</v>
      </c>
    </row>
    <row r="448" spans="29:29">
      <c r="AC448" s="10">
        <v>447</v>
      </c>
    </row>
    <row r="449" spans="29:29">
      <c r="AC449" s="10">
        <v>448</v>
      </c>
    </row>
    <row r="450" spans="29:29">
      <c r="AC450" s="10">
        <v>449</v>
      </c>
    </row>
    <row r="451" spans="29:29">
      <c r="AC451" s="10">
        <v>450</v>
      </c>
    </row>
    <row r="452" spans="29:29">
      <c r="AC452" s="10">
        <v>451</v>
      </c>
    </row>
    <row r="453" spans="29:29">
      <c r="AC453" s="10">
        <v>452</v>
      </c>
    </row>
    <row r="454" spans="29:29">
      <c r="AC454" s="10">
        <v>453</v>
      </c>
    </row>
    <row r="455" spans="29:29">
      <c r="AC455" s="10">
        <v>454</v>
      </c>
    </row>
    <row r="456" spans="29:29">
      <c r="AC456" s="10">
        <v>455</v>
      </c>
    </row>
    <row r="457" spans="29:29">
      <c r="AC457" s="10">
        <v>456</v>
      </c>
    </row>
    <row r="458" spans="29:29">
      <c r="AC458" s="10">
        <v>457</v>
      </c>
    </row>
    <row r="459" spans="29:29">
      <c r="AC459" s="10">
        <v>458</v>
      </c>
    </row>
    <row r="460" spans="29:29">
      <c r="AC460" s="10">
        <v>459</v>
      </c>
    </row>
    <row r="461" spans="29:29">
      <c r="AC461" s="10">
        <v>460</v>
      </c>
    </row>
    <row r="462" spans="29:29">
      <c r="AC462" s="10">
        <v>461</v>
      </c>
    </row>
    <row r="463" spans="29:29">
      <c r="AC463" s="10">
        <v>462</v>
      </c>
    </row>
    <row r="464" spans="29:29">
      <c r="AC464" s="10">
        <v>463</v>
      </c>
    </row>
    <row r="465" spans="29:29">
      <c r="AC465" s="10">
        <v>464</v>
      </c>
    </row>
    <row r="466" spans="29:29">
      <c r="AC466" s="10">
        <v>465</v>
      </c>
    </row>
    <row r="467" spans="29:29">
      <c r="AC467" s="10">
        <v>466</v>
      </c>
    </row>
    <row r="468" spans="29:29">
      <c r="AC468" s="10">
        <v>467</v>
      </c>
    </row>
    <row r="469" spans="29:29">
      <c r="AC469" s="10">
        <v>468</v>
      </c>
    </row>
    <row r="470" spans="29:29">
      <c r="AC470" s="10">
        <v>469</v>
      </c>
    </row>
    <row r="471" spans="29:29">
      <c r="AC471" s="10">
        <v>470</v>
      </c>
    </row>
    <row r="472" spans="29:29">
      <c r="AC472" s="10">
        <v>471</v>
      </c>
    </row>
    <row r="473" spans="29:29">
      <c r="AC473" s="10">
        <v>472</v>
      </c>
    </row>
    <row r="474" spans="29:29">
      <c r="AC474" s="10">
        <v>473</v>
      </c>
    </row>
    <row r="475" spans="29:29">
      <c r="AC475" s="10">
        <v>474</v>
      </c>
    </row>
    <row r="476" spans="29:29">
      <c r="AC476" s="10">
        <v>475</v>
      </c>
    </row>
    <row r="477" spans="29:29">
      <c r="AC477" s="10">
        <v>476</v>
      </c>
    </row>
    <row r="478" spans="29:29">
      <c r="AC478" s="10">
        <v>477</v>
      </c>
    </row>
    <row r="479" spans="29:29">
      <c r="AC479" s="10">
        <v>478</v>
      </c>
    </row>
    <row r="480" spans="29:29">
      <c r="AC480" s="10">
        <v>479</v>
      </c>
    </row>
    <row r="481" spans="29:29">
      <c r="AC481" s="10">
        <v>480</v>
      </c>
    </row>
    <row r="482" spans="29:29">
      <c r="AC482" s="10">
        <v>481</v>
      </c>
    </row>
    <row r="483" spans="29:29">
      <c r="AC483" s="10">
        <v>482</v>
      </c>
    </row>
    <row r="484" spans="29:29">
      <c r="AC484" s="10">
        <v>483</v>
      </c>
    </row>
    <row r="485" spans="29:29">
      <c r="AC485" s="10">
        <v>484</v>
      </c>
    </row>
    <row r="486" spans="29:29">
      <c r="AC486" s="10">
        <v>485</v>
      </c>
    </row>
    <row r="487" spans="29:29">
      <c r="AC487" s="10">
        <v>486</v>
      </c>
    </row>
    <row r="488" spans="29:29">
      <c r="AC488" s="10">
        <v>487</v>
      </c>
    </row>
    <row r="489" spans="29:29">
      <c r="AC489" s="10">
        <v>488</v>
      </c>
    </row>
    <row r="490" spans="29:29">
      <c r="AC490" s="10">
        <v>489</v>
      </c>
    </row>
    <row r="491" spans="29:29">
      <c r="AC491" s="10">
        <v>490</v>
      </c>
    </row>
    <row r="492" spans="29:29">
      <c r="AC492" s="10">
        <v>491</v>
      </c>
    </row>
    <row r="493" spans="29:29">
      <c r="AC493" s="10">
        <v>492</v>
      </c>
    </row>
    <row r="494" spans="29:29">
      <c r="AC494" s="10">
        <v>493</v>
      </c>
    </row>
    <row r="495" spans="29:29">
      <c r="AC495" s="10">
        <v>494</v>
      </c>
    </row>
    <row r="496" spans="29:29">
      <c r="AC496" s="10">
        <v>495</v>
      </c>
    </row>
    <row r="497" spans="29:29">
      <c r="AC497" s="10">
        <v>496</v>
      </c>
    </row>
    <row r="498" spans="29:29">
      <c r="AC498" s="10">
        <v>497</v>
      </c>
    </row>
    <row r="499" spans="29:29">
      <c r="AC499" s="10">
        <v>498</v>
      </c>
    </row>
    <row r="500" spans="29:29">
      <c r="AC500" s="10">
        <v>499</v>
      </c>
    </row>
    <row r="501" spans="29:29">
      <c r="AC501" s="10">
        <v>500</v>
      </c>
    </row>
    <row r="502" spans="29:29">
      <c r="AC502" s="10">
        <v>501</v>
      </c>
    </row>
    <row r="503" spans="29:29">
      <c r="AC503" s="10">
        <v>502</v>
      </c>
    </row>
    <row r="504" spans="29:29">
      <c r="AC504" s="10">
        <v>503</v>
      </c>
    </row>
    <row r="505" spans="29:29">
      <c r="AC505" s="10">
        <v>504</v>
      </c>
    </row>
    <row r="506" spans="29:29">
      <c r="AC506" s="10">
        <v>505</v>
      </c>
    </row>
    <row r="507" spans="29:29">
      <c r="AC507" s="10">
        <v>506</v>
      </c>
    </row>
    <row r="508" spans="29:29">
      <c r="AC508" s="10">
        <v>507</v>
      </c>
    </row>
    <row r="509" spans="29:29">
      <c r="AC509" s="10">
        <v>508</v>
      </c>
    </row>
    <row r="510" spans="29:29">
      <c r="AC510" s="10">
        <v>509</v>
      </c>
    </row>
    <row r="511" spans="29:29">
      <c r="AC511" s="10">
        <v>510</v>
      </c>
    </row>
    <row r="512" spans="29:29">
      <c r="AC512" s="10">
        <v>511</v>
      </c>
    </row>
    <row r="513" spans="29:29">
      <c r="AC513" s="10">
        <v>512</v>
      </c>
    </row>
    <row r="514" spans="29:29">
      <c r="AC514" s="10">
        <v>513</v>
      </c>
    </row>
    <row r="515" spans="29:29">
      <c r="AC515" s="10">
        <v>514</v>
      </c>
    </row>
    <row r="516" spans="29:29">
      <c r="AC516" s="10">
        <v>515</v>
      </c>
    </row>
    <row r="517" spans="29:29">
      <c r="AC517" s="10">
        <v>516</v>
      </c>
    </row>
    <row r="518" spans="29:29">
      <c r="AC518" s="10">
        <v>517</v>
      </c>
    </row>
    <row r="519" spans="29:29">
      <c r="AC519" s="10">
        <v>518</v>
      </c>
    </row>
    <row r="520" spans="29:29">
      <c r="AC520" s="10">
        <v>519</v>
      </c>
    </row>
    <row r="521" spans="29:29">
      <c r="AC521" s="10">
        <v>520</v>
      </c>
    </row>
    <row r="522" spans="29:29">
      <c r="AC522" s="10">
        <v>521</v>
      </c>
    </row>
    <row r="523" spans="29:29">
      <c r="AC523" s="10">
        <v>522</v>
      </c>
    </row>
    <row r="524" spans="29:29">
      <c r="AC524" s="10">
        <v>523</v>
      </c>
    </row>
    <row r="525" spans="29:29">
      <c r="AC525" s="10">
        <v>524</v>
      </c>
    </row>
    <row r="526" spans="29:29">
      <c r="AC526" s="10">
        <v>525</v>
      </c>
    </row>
    <row r="527" spans="29:29">
      <c r="AC527" s="10">
        <v>526</v>
      </c>
    </row>
    <row r="528" spans="29:29">
      <c r="AC528" s="10">
        <v>527</v>
      </c>
    </row>
    <row r="529" spans="29:29">
      <c r="AC529" s="10">
        <v>528</v>
      </c>
    </row>
    <row r="530" spans="29:29">
      <c r="AC530" s="10">
        <v>529</v>
      </c>
    </row>
    <row r="531" spans="29:29">
      <c r="AC531" s="10">
        <v>530</v>
      </c>
    </row>
    <row r="532" spans="29:29">
      <c r="AC532" s="10">
        <v>531</v>
      </c>
    </row>
    <row r="533" spans="29:29">
      <c r="AC533" s="10">
        <v>532</v>
      </c>
    </row>
    <row r="534" spans="29:29">
      <c r="AC534" s="10">
        <v>533</v>
      </c>
    </row>
    <row r="535" spans="29:29">
      <c r="AC535" s="10">
        <v>534</v>
      </c>
    </row>
    <row r="536" spans="29:29">
      <c r="AC536" s="10">
        <v>535</v>
      </c>
    </row>
    <row r="537" spans="29:29">
      <c r="AC537" s="10">
        <v>536</v>
      </c>
    </row>
    <row r="538" spans="29:29">
      <c r="AC538" s="10">
        <v>537</v>
      </c>
    </row>
    <row r="539" spans="29:29">
      <c r="AC539" s="10">
        <v>538</v>
      </c>
    </row>
    <row r="540" spans="29:29">
      <c r="AC540" s="10">
        <v>539</v>
      </c>
    </row>
    <row r="541" spans="29:29">
      <c r="AC541" s="10">
        <v>540</v>
      </c>
    </row>
    <row r="542" spans="29:29">
      <c r="AC542" s="10">
        <v>541</v>
      </c>
    </row>
    <row r="543" spans="29:29">
      <c r="AC543" s="10">
        <v>542</v>
      </c>
    </row>
    <row r="544" spans="29:29">
      <c r="AC544" s="10">
        <v>543</v>
      </c>
    </row>
    <row r="545" spans="29:29">
      <c r="AC545" s="10">
        <v>544</v>
      </c>
    </row>
    <row r="546" spans="29:29">
      <c r="AC546" s="10">
        <v>545</v>
      </c>
    </row>
    <row r="547" spans="29:29">
      <c r="AC547" s="10">
        <v>546</v>
      </c>
    </row>
    <row r="548" spans="29:29">
      <c r="AC548" s="10">
        <v>547</v>
      </c>
    </row>
    <row r="549" spans="29:29">
      <c r="AC549" s="10">
        <v>548</v>
      </c>
    </row>
    <row r="550" spans="29:29">
      <c r="AC550" s="10">
        <v>549</v>
      </c>
    </row>
    <row r="551" spans="29:29">
      <c r="AC551" s="10">
        <v>550</v>
      </c>
    </row>
    <row r="552" spans="29:29">
      <c r="AC552" s="10">
        <v>551</v>
      </c>
    </row>
    <row r="553" spans="29:29">
      <c r="AC553" s="10">
        <v>552</v>
      </c>
    </row>
    <row r="554" spans="29:29">
      <c r="AC554" s="10">
        <v>553</v>
      </c>
    </row>
    <row r="555" spans="29:29">
      <c r="AC555" s="10">
        <v>554</v>
      </c>
    </row>
    <row r="556" spans="29:29">
      <c r="AC556" s="10">
        <v>555</v>
      </c>
    </row>
    <row r="557" spans="29:29">
      <c r="AC557" s="10">
        <v>556</v>
      </c>
    </row>
    <row r="558" spans="29:29">
      <c r="AC558" s="10">
        <v>557</v>
      </c>
    </row>
    <row r="559" spans="29:29">
      <c r="AC559" s="10">
        <v>558</v>
      </c>
    </row>
    <row r="560" spans="29:29">
      <c r="AC560" s="10">
        <v>559</v>
      </c>
    </row>
    <row r="561" spans="29:29">
      <c r="AC561" s="10">
        <v>560</v>
      </c>
    </row>
    <row r="562" spans="29:29">
      <c r="AC562" s="10">
        <v>561</v>
      </c>
    </row>
    <row r="563" spans="29:29">
      <c r="AC563" s="10">
        <v>562</v>
      </c>
    </row>
    <row r="564" spans="29:29">
      <c r="AC564" s="10">
        <v>563</v>
      </c>
    </row>
    <row r="565" spans="29:29">
      <c r="AC565" s="10">
        <v>564</v>
      </c>
    </row>
    <row r="566" spans="29:29">
      <c r="AC566" s="10">
        <v>565</v>
      </c>
    </row>
    <row r="567" spans="29:29">
      <c r="AC567" s="10">
        <v>566</v>
      </c>
    </row>
    <row r="568" spans="29:29">
      <c r="AC568" s="10">
        <v>567</v>
      </c>
    </row>
    <row r="569" spans="29:29">
      <c r="AC569" s="10">
        <v>568</v>
      </c>
    </row>
    <row r="570" spans="29:29">
      <c r="AC570" s="10">
        <v>569</v>
      </c>
    </row>
    <row r="571" spans="29:29">
      <c r="AC571" s="10">
        <v>570</v>
      </c>
    </row>
    <row r="572" spans="29:29">
      <c r="AC572" s="10">
        <v>571</v>
      </c>
    </row>
    <row r="573" spans="29:29">
      <c r="AC573" s="10">
        <v>572</v>
      </c>
    </row>
    <row r="574" spans="29:29">
      <c r="AC574" s="10">
        <v>573</v>
      </c>
    </row>
    <row r="575" spans="29:29">
      <c r="AC575" s="10">
        <v>574</v>
      </c>
    </row>
    <row r="576" spans="29:29">
      <c r="AC576" s="10">
        <v>575</v>
      </c>
    </row>
    <row r="577" spans="29:29">
      <c r="AC577" s="10">
        <v>576</v>
      </c>
    </row>
    <row r="578" spans="29:29">
      <c r="AC578" s="10">
        <v>577</v>
      </c>
    </row>
    <row r="579" spans="29:29">
      <c r="AC579" s="10">
        <v>578</v>
      </c>
    </row>
    <row r="580" spans="29:29">
      <c r="AC580" s="10">
        <v>579</v>
      </c>
    </row>
    <row r="581" spans="29:29">
      <c r="AC581" s="10">
        <v>580</v>
      </c>
    </row>
    <row r="582" spans="29:29">
      <c r="AC582" s="10">
        <v>581</v>
      </c>
    </row>
    <row r="583" spans="29:29">
      <c r="AC583" s="10">
        <v>582</v>
      </c>
    </row>
    <row r="584" spans="29:29">
      <c r="AC584" s="10">
        <v>583</v>
      </c>
    </row>
    <row r="585" spans="29:29">
      <c r="AC585" s="10">
        <v>584</v>
      </c>
    </row>
    <row r="586" spans="29:29">
      <c r="AC586" s="10">
        <v>585</v>
      </c>
    </row>
    <row r="587" spans="29:29">
      <c r="AC587" s="10">
        <v>586</v>
      </c>
    </row>
    <row r="588" spans="29:29">
      <c r="AC588" s="10">
        <v>587</v>
      </c>
    </row>
    <row r="589" spans="29:29">
      <c r="AC589" s="10">
        <v>588</v>
      </c>
    </row>
    <row r="590" spans="29:29">
      <c r="AC590" s="10">
        <v>589</v>
      </c>
    </row>
    <row r="591" spans="29:29">
      <c r="AC591" s="10">
        <v>590</v>
      </c>
    </row>
    <row r="592" spans="29:29">
      <c r="AC592" s="10">
        <v>591</v>
      </c>
    </row>
    <row r="593" spans="29:29">
      <c r="AC593" s="10">
        <v>592</v>
      </c>
    </row>
    <row r="594" spans="29:29">
      <c r="AC594" s="10">
        <v>593</v>
      </c>
    </row>
    <row r="595" spans="29:29">
      <c r="AC595" s="10">
        <v>594</v>
      </c>
    </row>
    <row r="596" spans="29:29">
      <c r="AC596" s="10">
        <v>595</v>
      </c>
    </row>
    <row r="597" spans="29:29">
      <c r="AC597" s="10">
        <v>596</v>
      </c>
    </row>
    <row r="598" spans="29:29">
      <c r="AC598" s="10">
        <v>597</v>
      </c>
    </row>
    <row r="599" spans="29:29">
      <c r="AC599" s="10">
        <v>598</v>
      </c>
    </row>
    <row r="600" spans="29:29">
      <c r="AC600" s="10">
        <v>599</v>
      </c>
    </row>
    <row r="601" spans="29:29">
      <c r="AC601" s="10">
        <v>600</v>
      </c>
    </row>
    <row r="602" spans="29:29">
      <c r="AC602" s="10">
        <v>601</v>
      </c>
    </row>
    <row r="603" spans="29:29">
      <c r="AC603" s="10">
        <v>602</v>
      </c>
    </row>
    <row r="604" spans="29:29">
      <c r="AC604" s="10">
        <v>603</v>
      </c>
    </row>
    <row r="605" spans="29:29">
      <c r="AC605" s="10">
        <v>604</v>
      </c>
    </row>
    <row r="606" spans="29:29">
      <c r="AC606" s="10">
        <v>605</v>
      </c>
    </row>
    <row r="607" spans="29:29">
      <c r="AC607" s="10">
        <v>606</v>
      </c>
    </row>
    <row r="608" spans="29:29">
      <c r="AC608" s="10">
        <v>607</v>
      </c>
    </row>
    <row r="609" spans="29:29">
      <c r="AC609" s="10">
        <v>608</v>
      </c>
    </row>
    <row r="610" spans="29:29">
      <c r="AC610" s="10">
        <v>609</v>
      </c>
    </row>
    <row r="611" spans="29:29">
      <c r="AC611" s="10">
        <v>610</v>
      </c>
    </row>
    <row r="612" spans="29:29">
      <c r="AC612" s="10">
        <v>611</v>
      </c>
    </row>
    <row r="613" spans="29:29">
      <c r="AC613" s="10">
        <v>612</v>
      </c>
    </row>
    <row r="614" spans="29:29">
      <c r="AC614" s="10">
        <v>613</v>
      </c>
    </row>
    <row r="615" spans="29:29">
      <c r="AC615" s="10">
        <v>614</v>
      </c>
    </row>
    <row r="616" spans="29:29">
      <c r="AC616" s="10">
        <v>615</v>
      </c>
    </row>
    <row r="617" spans="29:29">
      <c r="AC617" s="10">
        <v>616</v>
      </c>
    </row>
    <row r="618" spans="29:29">
      <c r="AC618" s="10">
        <v>617</v>
      </c>
    </row>
    <row r="619" spans="29:29">
      <c r="AC619" s="10">
        <v>618</v>
      </c>
    </row>
    <row r="620" spans="29:29">
      <c r="AC620" s="10">
        <v>619</v>
      </c>
    </row>
    <row r="621" spans="29:29">
      <c r="AC621" s="10">
        <v>620</v>
      </c>
    </row>
    <row r="622" spans="29:29">
      <c r="AC622" s="10">
        <v>621</v>
      </c>
    </row>
    <row r="623" spans="29:29">
      <c r="AC623" s="10">
        <v>622</v>
      </c>
    </row>
    <row r="624" spans="29:29">
      <c r="AC624" s="10">
        <v>623</v>
      </c>
    </row>
    <row r="625" spans="29:29">
      <c r="AC625" s="10">
        <v>624</v>
      </c>
    </row>
    <row r="626" spans="29:29">
      <c r="AC626" s="10">
        <v>625</v>
      </c>
    </row>
    <row r="627" spans="29:29">
      <c r="AC627" s="10">
        <v>626</v>
      </c>
    </row>
    <row r="628" spans="29:29">
      <c r="AC628" s="10">
        <v>627</v>
      </c>
    </row>
    <row r="629" spans="29:29">
      <c r="AC629" s="10">
        <v>628</v>
      </c>
    </row>
    <row r="630" spans="29:29">
      <c r="AC630" s="10">
        <v>629</v>
      </c>
    </row>
    <row r="631" spans="29:29">
      <c r="AC631" s="10">
        <v>630</v>
      </c>
    </row>
    <row r="632" spans="29:29">
      <c r="AC632" s="10">
        <v>631</v>
      </c>
    </row>
    <row r="633" spans="29:29">
      <c r="AC633" s="10">
        <v>632</v>
      </c>
    </row>
    <row r="634" spans="29:29">
      <c r="AC634" s="10">
        <v>633</v>
      </c>
    </row>
    <row r="635" spans="29:29">
      <c r="AC635" s="10">
        <v>634</v>
      </c>
    </row>
    <row r="636" spans="29:29">
      <c r="AC636" s="10">
        <v>635</v>
      </c>
    </row>
    <row r="637" spans="29:29">
      <c r="AC637" s="10">
        <v>636</v>
      </c>
    </row>
    <row r="638" spans="29:29">
      <c r="AC638" s="10">
        <v>637</v>
      </c>
    </row>
    <row r="639" spans="29:29">
      <c r="AC639" s="10">
        <v>638</v>
      </c>
    </row>
    <row r="640" spans="29:29">
      <c r="AC640" s="10">
        <v>639</v>
      </c>
    </row>
    <row r="641" spans="29:29">
      <c r="AC641" s="10">
        <v>640</v>
      </c>
    </row>
    <row r="642" spans="29:29">
      <c r="AC642" s="10">
        <v>641</v>
      </c>
    </row>
    <row r="643" spans="29:29">
      <c r="AC643" s="10">
        <v>642</v>
      </c>
    </row>
    <row r="644" spans="29:29">
      <c r="AC644" s="10">
        <v>643</v>
      </c>
    </row>
    <row r="645" spans="29:29">
      <c r="AC645" s="10">
        <v>644</v>
      </c>
    </row>
    <row r="646" spans="29:29">
      <c r="AC646" s="10">
        <v>645</v>
      </c>
    </row>
    <row r="647" spans="29:29">
      <c r="AC647" s="10">
        <v>646</v>
      </c>
    </row>
    <row r="648" spans="29:29">
      <c r="AC648" s="10">
        <v>647</v>
      </c>
    </row>
    <row r="649" spans="29:29">
      <c r="AC649" s="10">
        <v>648</v>
      </c>
    </row>
    <row r="650" spans="29:29">
      <c r="AC650" s="10">
        <v>649</v>
      </c>
    </row>
    <row r="651" spans="29:29">
      <c r="AC651" s="10">
        <v>650</v>
      </c>
    </row>
    <row r="652" spans="29:29">
      <c r="AC652" s="10">
        <v>651</v>
      </c>
    </row>
    <row r="653" spans="29:29">
      <c r="AC653" s="10">
        <v>652</v>
      </c>
    </row>
    <row r="654" spans="29:29">
      <c r="AC654" s="10">
        <v>653</v>
      </c>
    </row>
    <row r="655" spans="29:29">
      <c r="AC655" s="10">
        <v>654</v>
      </c>
    </row>
    <row r="656" spans="29:29">
      <c r="AC656" s="10">
        <v>655</v>
      </c>
    </row>
    <row r="657" spans="29:29">
      <c r="AC657" s="10">
        <v>656</v>
      </c>
    </row>
    <row r="658" spans="29:29">
      <c r="AC658" s="10">
        <v>657</v>
      </c>
    </row>
    <row r="659" spans="29:29">
      <c r="AC659" s="10">
        <v>658</v>
      </c>
    </row>
    <row r="660" spans="29:29">
      <c r="AC660" s="10">
        <v>659</v>
      </c>
    </row>
    <row r="661" spans="29:29">
      <c r="AC661" s="10">
        <v>660</v>
      </c>
    </row>
    <row r="662" spans="29:29">
      <c r="AC662" s="10">
        <v>661</v>
      </c>
    </row>
    <row r="663" spans="29:29">
      <c r="AC663" s="10">
        <v>662</v>
      </c>
    </row>
    <row r="664" spans="29:29">
      <c r="AC664" s="10">
        <v>663</v>
      </c>
    </row>
    <row r="665" spans="29:29">
      <c r="AC665" s="10">
        <v>664</v>
      </c>
    </row>
    <row r="666" spans="29:29">
      <c r="AC666" s="10">
        <v>665</v>
      </c>
    </row>
    <row r="667" spans="29:29">
      <c r="AC667" s="10">
        <v>666</v>
      </c>
    </row>
    <row r="668" spans="29:29">
      <c r="AC668" s="10">
        <v>667</v>
      </c>
    </row>
    <row r="669" spans="29:29">
      <c r="AC669" s="10">
        <v>668</v>
      </c>
    </row>
    <row r="670" spans="29:29">
      <c r="AC670" s="10">
        <v>669</v>
      </c>
    </row>
    <row r="671" spans="29:29">
      <c r="AC671" s="10">
        <v>670</v>
      </c>
    </row>
    <row r="672" spans="29:29">
      <c r="AC672" s="10">
        <v>671</v>
      </c>
    </row>
    <row r="673" spans="29:29">
      <c r="AC673" s="10">
        <v>672</v>
      </c>
    </row>
    <row r="674" spans="29:29">
      <c r="AC674" s="10">
        <v>673</v>
      </c>
    </row>
    <row r="675" spans="29:29">
      <c r="AC675" s="10">
        <v>674</v>
      </c>
    </row>
    <row r="676" spans="29:29">
      <c r="AC676" s="10">
        <v>675</v>
      </c>
    </row>
    <row r="677" spans="29:29">
      <c r="AC677" s="10">
        <v>676</v>
      </c>
    </row>
    <row r="678" spans="29:29">
      <c r="AC678" s="10">
        <v>677</v>
      </c>
    </row>
    <row r="679" spans="29:29">
      <c r="AC679" s="10">
        <v>678</v>
      </c>
    </row>
    <row r="680" spans="29:29">
      <c r="AC680" s="10">
        <v>679</v>
      </c>
    </row>
    <row r="681" spans="29:29">
      <c r="AC681" s="10">
        <v>680</v>
      </c>
    </row>
    <row r="682" spans="29:29">
      <c r="AC682" s="10">
        <v>681</v>
      </c>
    </row>
    <row r="683" spans="29:29">
      <c r="AC683" s="10">
        <v>682</v>
      </c>
    </row>
    <row r="684" spans="29:29">
      <c r="AC684" s="10">
        <v>683</v>
      </c>
    </row>
    <row r="685" spans="29:29">
      <c r="AC685" s="10">
        <v>684</v>
      </c>
    </row>
    <row r="686" spans="29:29">
      <c r="AC686" s="10">
        <v>685</v>
      </c>
    </row>
    <row r="687" spans="29:29">
      <c r="AC687" s="10">
        <v>686</v>
      </c>
    </row>
    <row r="688" spans="29:29">
      <c r="AC688" s="10">
        <v>687</v>
      </c>
    </row>
    <row r="689" spans="29:29">
      <c r="AC689" s="10">
        <v>688</v>
      </c>
    </row>
    <row r="690" spans="29:29">
      <c r="AC690" s="10">
        <v>689</v>
      </c>
    </row>
    <row r="691" spans="29:29">
      <c r="AC691" s="10">
        <v>690</v>
      </c>
    </row>
    <row r="692" spans="29:29">
      <c r="AC692" s="10">
        <v>691</v>
      </c>
    </row>
    <row r="693" spans="29:29">
      <c r="AC693" s="10">
        <v>692</v>
      </c>
    </row>
    <row r="694" spans="29:29">
      <c r="AC694" s="10">
        <v>693</v>
      </c>
    </row>
    <row r="695" spans="29:29">
      <c r="AC695" s="10">
        <v>694</v>
      </c>
    </row>
    <row r="696" spans="29:29">
      <c r="AC696" s="10">
        <v>695</v>
      </c>
    </row>
    <row r="697" spans="29:29">
      <c r="AC697" s="10">
        <v>696</v>
      </c>
    </row>
    <row r="698" spans="29:29">
      <c r="AC698" s="10">
        <v>697</v>
      </c>
    </row>
    <row r="699" spans="29:29">
      <c r="AC699" s="10">
        <v>698</v>
      </c>
    </row>
    <row r="700" spans="29:29">
      <c r="AC700" s="10">
        <v>699</v>
      </c>
    </row>
    <row r="701" spans="29:29">
      <c r="AC701" s="10">
        <v>700</v>
      </c>
    </row>
    <row r="702" spans="29:29">
      <c r="AC702" s="10">
        <v>701</v>
      </c>
    </row>
    <row r="703" spans="29:29">
      <c r="AC703" s="10">
        <v>702</v>
      </c>
    </row>
    <row r="704" spans="29:29">
      <c r="AC704" s="10">
        <v>703</v>
      </c>
    </row>
    <row r="705" spans="29:29">
      <c r="AC705" s="10">
        <v>704</v>
      </c>
    </row>
    <row r="706" spans="29:29">
      <c r="AC706" s="10">
        <v>705</v>
      </c>
    </row>
    <row r="707" spans="29:29">
      <c r="AC707" s="10">
        <v>706</v>
      </c>
    </row>
    <row r="708" spans="29:29">
      <c r="AC708" s="10">
        <v>707</v>
      </c>
    </row>
    <row r="709" spans="29:29">
      <c r="AC709" s="10">
        <v>708</v>
      </c>
    </row>
    <row r="710" spans="29:29">
      <c r="AC710" s="10">
        <v>709</v>
      </c>
    </row>
    <row r="711" spans="29:29">
      <c r="AC711" s="10">
        <v>710</v>
      </c>
    </row>
    <row r="712" spans="29:29">
      <c r="AC712" s="10">
        <v>711</v>
      </c>
    </row>
    <row r="713" spans="29:29">
      <c r="AC713" s="10">
        <v>712</v>
      </c>
    </row>
    <row r="714" spans="29:29">
      <c r="AC714" s="10">
        <v>713</v>
      </c>
    </row>
    <row r="715" spans="29:29">
      <c r="AC715" s="10">
        <v>714</v>
      </c>
    </row>
    <row r="716" spans="29:29">
      <c r="AC716" s="10">
        <v>715</v>
      </c>
    </row>
    <row r="717" spans="29:29">
      <c r="AC717" s="10">
        <v>716</v>
      </c>
    </row>
    <row r="718" spans="29:29">
      <c r="AC718" s="10">
        <v>717</v>
      </c>
    </row>
    <row r="719" spans="29:29">
      <c r="AC719" s="10">
        <v>718</v>
      </c>
    </row>
    <row r="720" spans="29:29">
      <c r="AC720" s="10">
        <v>719</v>
      </c>
    </row>
  </sheetData>
  <sheetProtection algorithmName="SHA-512" hashValue="k6FLMu6zQtcIdlczCrHTc0v2DauZZ+/ZWo/Ju7SIPcBlS+usWGHBIky8HMeXadXtht4wgXfRk1RJLGMWt2LIrQ==" saltValue="mexi1wRVWHItvQ23R+0UjQ==" spinCount="100000" sheet="1" scenarios="1" formatCells="0" formatColumns="0" formatRows="0"/>
  <mergeCells count="140">
    <mergeCell ref="A17:B35"/>
    <mergeCell ref="A13:B16"/>
    <mergeCell ref="A11:B12"/>
    <mergeCell ref="A9:B10"/>
    <mergeCell ref="E9:I10"/>
    <mergeCell ref="E11:I12"/>
    <mergeCell ref="S9:Z10"/>
    <mergeCell ref="V11:Y12"/>
    <mergeCell ref="F13:Z13"/>
    <mergeCell ref="F14:Z14"/>
    <mergeCell ref="F15:Z15"/>
    <mergeCell ref="M16:P16"/>
    <mergeCell ref="J17:Y18"/>
    <mergeCell ref="J19:M20"/>
    <mergeCell ref="J22:M22"/>
    <mergeCell ref="J24:M24"/>
    <mergeCell ref="O22:R22"/>
    <mergeCell ref="O24:R24"/>
    <mergeCell ref="I21:Z21"/>
    <mergeCell ref="I23:Z23"/>
    <mergeCell ref="S29:Z29"/>
    <mergeCell ref="T30:V30"/>
    <mergeCell ref="X30:Z30"/>
    <mergeCell ref="C31:D35"/>
    <mergeCell ref="W43:Z43"/>
    <mergeCell ref="O40:O41"/>
    <mergeCell ref="P40:Q41"/>
    <mergeCell ref="R40:Z41"/>
    <mergeCell ref="C41:E41"/>
    <mergeCell ref="A44:D44"/>
    <mergeCell ref="A42:B43"/>
    <mergeCell ref="C42:N42"/>
    <mergeCell ref="O42:V42"/>
    <mergeCell ref="W42:Z42"/>
    <mergeCell ref="O43:V43"/>
    <mergeCell ref="A36:B41"/>
    <mergeCell ref="C36:E36"/>
    <mergeCell ref="F36:Z37"/>
    <mergeCell ref="C37:E37"/>
    <mergeCell ref="Q38:Q39"/>
    <mergeCell ref="R38:T39"/>
    <mergeCell ref="U38:Z39"/>
    <mergeCell ref="C39:E39"/>
    <mergeCell ref="C40:E40"/>
    <mergeCell ref="F40:H41"/>
    <mergeCell ref="I40:I41"/>
    <mergeCell ref="J40:K41"/>
    <mergeCell ref="L40:L41"/>
    <mergeCell ref="M40:N41"/>
    <mergeCell ref="K38:K39"/>
    <mergeCell ref="L38:L39"/>
    <mergeCell ref="M38:M39"/>
    <mergeCell ref="N38:N39"/>
    <mergeCell ref="O38:O39"/>
    <mergeCell ref="P38:P39"/>
    <mergeCell ref="C38:E38"/>
    <mergeCell ref="F38:F39"/>
    <mergeCell ref="G38:G39"/>
    <mergeCell ref="H38:H39"/>
    <mergeCell ref="I38:I39"/>
    <mergeCell ref="J38:J39"/>
    <mergeCell ref="E31:H35"/>
    <mergeCell ref="C27:D28"/>
    <mergeCell ref="C29:D30"/>
    <mergeCell ref="E29:H30"/>
    <mergeCell ref="N29:Q30"/>
    <mergeCell ref="R29:R30"/>
    <mergeCell ref="E27:Z28"/>
    <mergeCell ref="I29:M30"/>
    <mergeCell ref="I31:Z31"/>
    <mergeCell ref="I32:Z35"/>
    <mergeCell ref="N25:P26"/>
    <mergeCell ref="Q25:S26"/>
    <mergeCell ref="T25:T26"/>
    <mergeCell ref="U25:W26"/>
    <mergeCell ref="X25:Y26"/>
    <mergeCell ref="Z25:Z26"/>
    <mergeCell ref="M25:M26"/>
    <mergeCell ref="E25:H26"/>
    <mergeCell ref="I25:L26"/>
    <mergeCell ref="W16:X16"/>
    <mergeCell ref="C17:D18"/>
    <mergeCell ref="E17:H18"/>
    <mergeCell ref="I17:I18"/>
    <mergeCell ref="Z17:Z18"/>
    <mergeCell ref="C19:D20"/>
    <mergeCell ref="E19:H20"/>
    <mergeCell ref="I19:I20"/>
    <mergeCell ref="N19:N20"/>
    <mergeCell ref="O19:S20"/>
    <mergeCell ref="Q16:R16"/>
    <mergeCell ref="F16:L16"/>
    <mergeCell ref="U16:V16"/>
    <mergeCell ref="C13:D16"/>
    <mergeCell ref="T19:Z20"/>
    <mergeCell ref="C21:D26"/>
    <mergeCell ref="E21:H24"/>
    <mergeCell ref="T22:Z22"/>
    <mergeCell ref="T24:Z24"/>
    <mergeCell ref="Z5:Z6"/>
    <mergeCell ref="A7:D8"/>
    <mergeCell ref="E7:F8"/>
    <mergeCell ref="G7:I8"/>
    <mergeCell ref="J7:J8"/>
    <mergeCell ref="K7:M8"/>
    <mergeCell ref="N7:N8"/>
    <mergeCell ref="O7:Q8"/>
    <mergeCell ref="R7:R8"/>
    <mergeCell ref="S7:T8"/>
    <mergeCell ref="U7:Z8"/>
    <mergeCell ref="A5:D6"/>
    <mergeCell ref="E5:E6"/>
    <mergeCell ref="F5:J6"/>
    <mergeCell ref="K5:O6"/>
    <mergeCell ref="R5:S6"/>
    <mergeCell ref="T5:T6"/>
    <mergeCell ref="U5:V6"/>
    <mergeCell ref="W5:W6"/>
    <mergeCell ref="X5:Y6"/>
    <mergeCell ref="A1:D1"/>
    <mergeCell ref="E1:V1"/>
    <mergeCell ref="W1:Z1"/>
    <mergeCell ref="A2:D3"/>
    <mergeCell ref="E2:V3"/>
    <mergeCell ref="W2:Z3"/>
    <mergeCell ref="A4:D4"/>
    <mergeCell ref="F4:J4"/>
    <mergeCell ref="K4:O4"/>
    <mergeCell ref="P4:Z4"/>
    <mergeCell ref="S11:T12"/>
    <mergeCell ref="L11:P11"/>
    <mergeCell ref="L9:P10"/>
    <mergeCell ref="C11:D12"/>
    <mergeCell ref="J11:K12"/>
    <mergeCell ref="Q11:R12"/>
    <mergeCell ref="Z11:Z12"/>
    <mergeCell ref="C9:D10"/>
    <mergeCell ref="J9:K10"/>
    <mergeCell ref="Q9:R10"/>
    <mergeCell ref="U11:U12"/>
  </mergeCells>
  <phoneticPr fontId="2"/>
  <conditionalFormatting sqref="C43">
    <cfRule type="expression" dxfId="51" priority="5">
      <formula>IF(AND($AI$43=TRUE,$C$43=""),TRUE,FALSE)</formula>
    </cfRule>
  </conditionalFormatting>
  <conditionalFormatting sqref="C9:D10 J9:K10 Q9:R10">
    <cfRule type="expression" dxfId="50" priority="39">
      <formula>IF(AND($C$9="□",$J$9="□",$Q$9="□"),TRUE,FALSE)</formula>
    </cfRule>
  </conditionalFormatting>
  <conditionalFormatting sqref="C17:D35">
    <cfRule type="expression" dxfId="49" priority="32">
      <formula>IF(AND($C$11="☑",$C$17="□",$C$19="□",$C$21="□",$C$27="□",$C$29="□",$C$31="□"),TRUE,FALSE)</formula>
    </cfRule>
  </conditionalFormatting>
  <conditionalFormatting sqref="C43:N43">
    <cfRule type="expression" dxfId="48" priority="17">
      <formula>IF(AND($AL$43=12,$AN$43=FALSE),TRUE,FALSE)</formula>
    </cfRule>
  </conditionalFormatting>
  <conditionalFormatting sqref="D43">
    <cfRule type="expression" dxfId="47" priority="6">
      <formula>IF(AND($AI$43=TRUE,$D$43=""),TRUE,FALSE)</formula>
    </cfRule>
  </conditionalFormatting>
  <conditionalFormatting sqref="E43">
    <cfRule type="expression" dxfId="46" priority="7">
      <formula>IF(AND($AI$43=TRUE,$E$43=""),TRUE,FALSE)</formula>
    </cfRule>
  </conditionalFormatting>
  <conditionalFormatting sqref="F4">
    <cfRule type="expression" dxfId="45" priority="52">
      <formula>IF($F$4="",TRUE,FALSE)</formula>
    </cfRule>
  </conditionalFormatting>
  <conditionalFormatting sqref="F5">
    <cfRule type="expression" dxfId="44" priority="51">
      <formula>IF($F$5="",TRUE,FALSE)</formula>
    </cfRule>
  </conditionalFormatting>
  <conditionalFormatting sqref="F43">
    <cfRule type="expression" dxfId="43" priority="8">
      <formula>IF(AND($AI$43=TRUE,$F$43=""),TRUE,FALSE)</formula>
    </cfRule>
  </conditionalFormatting>
  <conditionalFormatting sqref="F13:Z15 F16:L16">
    <cfRule type="expression" dxfId="42" priority="33">
      <formula>IF($C$13="☑",TRUE,FALSE)</formula>
    </cfRule>
  </conditionalFormatting>
  <conditionalFormatting sqref="G43">
    <cfRule type="expression" dxfId="41" priority="9">
      <formula>IF(AND($AI$43=TRUE,$G$43=""),TRUE,FALSE)</formula>
    </cfRule>
  </conditionalFormatting>
  <conditionalFormatting sqref="G7:I8">
    <cfRule type="expression" dxfId="40" priority="59">
      <formula>IF($G$7="",TRUE,FALSE)</formula>
    </cfRule>
  </conditionalFormatting>
  <conditionalFormatting sqref="H43">
    <cfRule type="expression" dxfId="39" priority="10">
      <formula>IF(AND($AI$43=TRUE,$H$43=""),TRUE,FALSE)</formula>
    </cfRule>
  </conditionalFormatting>
  <conditionalFormatting sqref="I19:I20">
    <cfRule type="expression" dxfId="38" priority="30">
      <formula>IF(AND($C$19="☑",$I$19="□",$N$19="□"),TRUE,FALSE)</formula>
    </cfRule>
  </conditionalFormatting>
  <conditionalFormatting sqref="I22 N22 S22">
    <cfRule type="expression" dxfId="37" priority="27">
      <formula>IF(AND($C$21="☑",$I$22="□",$N$22="□",$S$22="□"),TRUE,FALSE)</formula>
    </cfRule>
  </conditionalFormatting>
  <conditionalFormatting sqref="I24 N24 S24">
    <cfRule type="expression" dxfId="36" priority="26">
      <formula>IF(AND($C$21="☑",$I$24="□",$N$24="□",$S$24="□"),TRUE,FALSE)</formula>
    </cfRule>
  </conditionalFormatting>
  <conditionalFormatting sqref="I43">
    <cfRule type="expression" dxfId="35" priority="11">
      <formula>IF(AND($AI$43=TRUE,$I$43=""),TRUE,FALSE)</formula>
    </cfRule>
  </conditionalFormatting>
  <conditionalFormatting sqref="I25:L26">
    <cfRule type="expression" dxfId="34" priority="25">
      <formula>IF(AND($C$21="☑",$I$25=""),TRUE,FALSE)</formula>
    </cfRule>
  </conditionalFormatting>
  <conditionalFormatting sqref="I32:Z35">
    <cfRule type="expression" dxfId="33" priority="19">
      <formula>IF(AND($C$31="☑",$I$32=""),TRUE,FALSE)</formula>
    </cfRule>
  </conditionalFormatting>
  <conditionalFormatting sqref="J43">
    <cfRule type="expression" dxfId="32" priority="12">
      <formula>IF(AND($AI$43=TRUE,$J$43=""),TRUE,FALSE)</formula>
    </cfRule>
  </conditionalFormatting>
  <conditionalFormatting sqref="J9:K10">
    <cfRule type="expression" dxfId="31" priority="20">
      <formula>IF(AND($C$9="☑",$C$11="☑",$J$9="□"),TRUE,FALSE)</formula>
    </cfRule>
  </conditionalFormatting>
  <conditionalFormatting sqref="J11:K12 C11:D12 Q11:R12">
    <cfRule type="expression" dxfId="30" priority="38">
      <formula>IF(AND($C$11="□",$J$11="□",$Q$11="□"),TRUE,FALSE)</formula>
    </cfRule>
  </conditionalFormatting>
  <conditionalFormatting sqref="J11:K12">
    <cfRule type="expression" dxfId="29" priority="2">
      <formula>IF($Q$9="☑",TRUE,FALSE)</formula>
    </cfRule>
  </conditionalFormatting>
  <conditionalFormatting sqref="K4">
    <cfRule type="expression" dxfId="28" priority="54">
      <formula>IF($K$4="",TRUE,FALSE)</formula>
    </cfRule>
  </conditionalFormatting>
  <conditionalFormatting sqref="K5">
    <cfRule type="expression" dxfId="27" priority="53">
      <formula>IF($K$5="",TRUE,FALSE)</formula>
    </cfRule>
  </conditionalFormatting>
  <conditionalFormatting sqref="K43">
    <cfRule type="expression" dxfId="26" priority="13">
      <formula>IF(AND($AI$43=TRUE,$K$43=""),TRUE,FALSE)</formula>
    </cfRule>
  </conditionalFormatting>
  <conditionalFormatting sqref="K7:M8">
    <cfRule type="expression" dxfId="25" priority="58">
      <formula>IF($K$7="",TRUE,FALSE)</formula>
    </cfRule>
  </conditionalFormatting>
  <conditionalFormatting sqref="L43">
    <cfRule type="expression" dxfId="24" priority="14">
      <formula>IF(AND($AI$43=TRUE,$L$43=""),TRUE,FALSE)</formula>
    </cfRule>
  </conditionalFormatting>
  <conditionalFormatting sqref="M12">
    <cfRule type="expression" dxfId="23" priority="37">
      <formula>IF(AND($J$11="☑",$M$12=""),TRUE,FALSE)</formula>
    </cfRule>
  </conditionalFormatting>
  <conditionalFormatting sqref="M43">
    <cfRule type="expression" dxfId="22" priority="15">
      <formula>IF(AND($AI$43=TRUE,$M$43=""),TRUE,FALSE)</formula>
    </cfRule>
  </conditionalFormatting>
  <conditionalFormatting sqref="N19:N20">
    <cfRule type="expression" dxfId="21" priority="31">
      <formula>IF(AND($C$19="☑",$I$19="□",$N$19="□"),TRUE,FALSE)</formula>
    </cfRule>
  </conditionalFormatting>
  <conditionalFormatting sqref="N43">
    <cfRule type="expression" dxfId="20" priority="16">
      <formula>IF(AND($AI$43=TRUE,$N$43=""),TRUE,FALSE)</formula>
    </cfRule>
  </conditionalFormatting>
  <conditionalFormatting sqref="N29:Q30">
    <cfRule type="expression" dxfId="19" priority="22">
      <formula>IF(AND($C$29="☑",$N$29=""),TRUE,FALSE)</formula>
    </cfRule>
  </conditionalFormatting>
  <conditionalFormatting sqref="O12">
    <cfRule type="expression" dxfId="18" priority="18">
      <formula>IF(AND($J$11="☑",$O$12=""),TRUE,FALSE)</formula>
    </cfRule>
  </conditionalFormatting>
  <conditionalFormatting sqref="O7:Q8">
    <cfRule type="expression" dxfId="17" priority="57">
      <formula>IF($O$7="",TRUE,FALSE)</formula>
    </cfRule>
  </conditionalFormatting>
  <conditionalFormatting sqref="P5:P6">
    <cfRule type="expression" dxfId="16" priority="63">
      <formula>IF(AND($P$5="□",$P$6="□"),TRUE,FALSE)</formula>
    </cfRule>
  </conditionalFormatting>
  <conditionalFormatting sqref="Q16:R16">
    <cfRule type="expression" dxfId="15" priority="35">
      <formula>IF(AND($C$13="☑",$Q$16=""),TRUE,FALSE)</formula>
    </cfRule>
  </conditionalFormatting>
  <conditionalFormatting sqref="Q25:S26">
    <cfRule type="expression" dxfId="14" priority="24">
      <formula>IF(AND($C$21="☑",$Q$25=""),TRUE,FALSE)</formula>
    </cfRule>
  </conditionalFormatting>
  <conditionalFormatting sqref="R5:S6">
    <cfRule type="expression" dxfId="13" priority="62">
      <formula>IF($R$5="",TRUE,FALSE)</formula>
    </cfRule>
  </conditionalFormatting>
  <conditionalFormatting sqref="S30 W30">
    <cfRule type="expression" dxfId="12" priority="21">
      <formula>IF(AND($C$29="☑",$S$30="□",$W$30="□"),TRUE,FALSE)</formula>
    </cfRule>
  </conditionalFormatting>
  <conditionalFormatting sqref="U5:V6">
    <cfRule type="expression" dxfId="11" priority="61">
      <formula>IF($U$5="",TRUE,FALSE)</formula>
    </cfRule>
  </conditionalFormatting>
  <conditionalFormatting sqref="U7:Z8">
    <cfRule type="expression" dxfId="10" priority="1">
      <formula>IF(AND($C$13="☑",$U$7=""),TRUE,FALSE)</formula>
    </cfRule>
  </conditionalFormatting>
  <conditionalFormatting sqref="V11:Y12">
    <cfRule type="expression" dxfId="9" priority="4">
      <formula>IF(AND(Q11="☑",V11=""),TRUE,FALSE)</formula>
    </cfRule>
  </conditionalFormatting>
  <conditionalFormatting sqref="W16:X16">
    <cfRule type="expression" dxfId="8" priority="34">
      <formula>IF(AND($C$13="☑",$W$16=""),TRUE,FALSE)</formula>
    </cfRule>
  </conditionalFormatting>
  <conditionalFormatting sqref="X5:Y6">
    <cfRule type="expression" dxfId="7" priority="60">
      <formula>IF($X$5="",TRUE,FALSE)</formula>
    </cfRule>
  </conditionalFormatting>
  <conditionalFormatting sqref="X25:Y26">
    <cfRule type="expression" dxfId="6" priority="23">
      <formula>IF(AND($C$21="☑",$X$25=""),TRUE,FALSE)</formula>
    </cfRule>
  </conditionalFormatting>
  <dataValidations count="19">
    <dataValidation type="list" imeMode="halfAlpha" allowBlank="1" showInputMessage="1" showErrorMessage="1" sqref="R5:S6" xr:uid="{00000000-0002-0000-0000-000000000000}">
      <formula1>$AC$1:$AC$64</formula1>
    </dataValidation>
    <dataValidation type="list" imeMode="halfAlpha" allowBlank="1" showInputMessage="1" showErrorMessage="1" sqref="J40:K41 U5:V6 K7:M8" xr:uid="{00000000-0002-0000-0000-000001000000}">
      <formula1>$AD$1:$AD$12</formula1>
    </dataValidation>
    <dataValidation type="list" imeMode="halfAlpha" allowBlank="1" showInputMessage="1" showErrorMessage="1" sqref="M40:N41 X5:Y6 O7:Q8" xr:uid="{00000000-0002-0000-0000-000002000000}">
      <formula1>$AE$1:$AE$31</formula1>
    </dataValidation>
    <dataValidation type="list" imeMode="halfAlpha" allowBlank="1" showInputMessage="1" showErrorMessage="1" sqref="F40:H41" xr:uid="{00000000-0002-0000-0000-000003000000}">
      <formula1>$AF$1:$AF$30</formula1>
    </dataValidation>
    <dataValidation imeMode="halfAlpha" allowBlank="1" showInputMessage="1" showErrorMessage="1" sqref="U7:Z8 W16:X16 Q16:R16" xr:uid="{00000000-0002-0000-0000-000004000000}"/>
    <dataValidation type="list" imeMode="halfAlpha" allowBlank="1" showInputMessage="1" showErrorMessage="1" sqref="G7:I8" xr:uid="{00000000-0002-0000-0000-000005000000}">
      <formula1>$AE$1:$AE$30</formula1>
    </dataValidation>
    <dataValidation type="whole" imeMode="halfAlpha" operator="greaterThanOrEqual" allowBlank="1" showInputMessage="1" showErrorMessage="1" sqref="O12 M12" xr:uid="{00000000-0002-0000-0000-000006000000}">
      <formula1>0</formula1>
    </dataValidation>
    <dataValidation type="list" imeMode="off" allowBlank="1" showInputMessage="1" showErrorMessage="1" sqref="H38:O39" xr:uid="{00000000-0002-0000-0000-000007000000}">
      <formula1>$AG$1:$AG$10</formula1>
    </dataValidation>
    <dataValidation type="list" imeMode="halfAlpha" operator="greaterThanOrEqual" allowBlank="1" showInputMessage="1" showErrorMessage="1" sqref="I25:L26" xr:uid="{00000000-0002-0000-0000-000008000000}">
      <formula1>$AC$1:$AC$720</formula1>
    </dataValidation>
    <dataValidation type="list" imeMode="halfAlpha" operator="greaterThanOrEqual" allowBlank="1" showInputMessage="1" showErrorMessage="1" sqref="Q25:S26" xr:uid="{00000000-0002-0000-0000-000009000000}">
      <formula1>$AC$1:$AC$60</formula1>
    </dataValidation>
    <dataValidation type="list" imeMode="halfAlpha" operator="greaterThanOrEqual" allowBlank="1" showInputMessage="1" showErrorMessage="1" sqref="X25:Y26" xr:uid="{00000000-0002-0000-0000-00000A000000}">
      <formula1>$AC$1:$AC$500</formula1>
    </dataValidation>
    <dataValidation imeMode="fullKatakana" allowBlank="1" showInputMessage="1" showErrorMessage="1" sqref="F4:O4" xr:uid="{00000000-0002-0000-0000-00000B000000}"/>
    <dataValidation type="list" imeMode="off" allowBlank="1" showInputMessage="1" showErrorMessage="1" sqref="C43:N43" xr:uid="{00000000-0002-0000-0000-00000C000000}">
      <formula1>"0,1,2,3,4,5,6,7,8,9"</formula1>
    </dataValidation>
    <dataValidation type="list" imeMode="off" allowBlank="1" showInputMessage="1" showErrorMessage="1" sqref="P38:Q39 F38:G39" xr:uid="{00000000-0002-0000-0000-00000D000000}">
      <formula1>$AH$1:$AH$26</formula1>
    </dataValidation>
    <dataValidation imeMode="hiragana" allowBlank="1" showInputMessage="1" showErrorMessage="1" sqref="F5:O6 V11:Y12 J17:Y18 U38:Z39 R40:Z41 O43:Z43 E44:Z44 E2:Z3 I32:Z35 A45:Z45 V46:Z46 A46:L46 N46:T46 A50 C50:Z50 A47:Z49" xr:uid="{00000000-0002-0000-0000-00000E000000}"/>
    <dataValidation imeMode="off" allowBlank="1" showInputMessage="1" showErrorMessage="1" sqref="F36:Z37" xr:uid="{00000000-0002-0000-0000-00000F000000}"/>
    <dataValidation type="list" imeMode="halfAlpha" operator="greaterThanOrEqual" allowBlank="1" showInputMessage="1" showErrorMessage="1" sqref="N29:Q30" xr:uid="{00000000-0002-0000-0000-000010000000}">
      <formula1>$AC$60:$AC$75</formula1>
    </dataValidation>
    <dataValidation type="whole" imeMode="off" operator="greaterThanOrEqual" allowBlank="1" showInputMessage="1" showErrorMessage="1" sqref="A5:D6 A2:D3" xr:uid="{00000000-0002-0000-0000-000011000000}">
      <formula1>0</formula1>
    </dataValidation>
    <dataValidation type="list" imeMode="hiragana" allowBlank="1" showInputMessage="1" showErrorMessage="1" sqref="P5:P6 J9:K12 Q9:R12 I19:I20 N19:N20 I22 N22 S22 I24 N24 S24 S30 W30 C9:D35" xr:uid="{00000000-0002-0000-0000-000012000000}">
      <formula1>"□,☑"</formula1>
    </dataValidation>
  </dataValidations>
  <hyperlinks>
    <hyperlink ref="AH1" r:id="rId1" tooltip="A" display="https://ja.wikipedia.org/wiki/A" xr:uid="{00000000-0004-0000-0000-000000000000}"/>
    <hyperlink ref="AH2" r:id="rId2" tooltip="B" display="https://ja.wikipedia.org/wiki/B" xr:uid="{00000000-0004-0000-0000-000001000000}"/>
    <hyperlink ref="AH3" r:id="rId3" tooltip="C" display="https://ja.wikipedia.org/wiki/C" xr:uid="{00000000-0004-0000-0000-000002000000}"/>
    <hyperlink ref="AH4" r:id="rId4" tooltip="D" display="https://ja.wikipedia.org/wiki/D" xr:uid="{00000000-0004-0000-0000-000003000000}"/>
    <hyperlink ref="AH5" r:id="rId5" tooltip="E" display="https://ja.wikipedia.org/wiki/E" xr:uid="{00000000-0004-0000-0000-000004000000}"/>
    <hyperlink ref="AH6" r:id="rId6" tooltip="F" display="https://ja.wikipedia.org/wiki/F" xr:uid="{00000000-0004-0000-0000-000005000000}"/>
    <hyperlink ref="AH7" r:id="rId7" tooltip="G" display="https://ja.wikipedia.org/wiki/G" xr:uid="{00000000-0004-0000-0000-000006000000}"/>
    <hyperlink ref="AH8" r:id="rId8" tooltip="H" display="https://ja.wikipedia.org/wiki/H" xr:uid="{00000000-0004-0000-0000-000007000000}"/>
    <hyperlink ref="AH9" r:id="rId9" tooltip="I" display="https://ja.wikipedia.org/wiki/I" xr:uid="{00000000-0004-0000-0000-000008000000}"/>
    <hyperlink ref="AH10" r:id="rId10" tooltip="J" display="https://ja.wikipedia.org/wiki/J" xr:uid="{00000000-0004-0000-0000-000009000000}"/>
    <hyperlink ref="AH11" r:id="rId11" tooltip="K" display="https://ja.wikipedia.org/wiki/K" xr:uid="{00000000-0004-0000-0000-00000A000000}"/>
    <hyperlink ref="AH12" r:id="rId12" tooltip="L" display="https://ja.wikipedia.org/wiki/L" xr:uid="{00000000-0004-0000-0000-00000B000000}"/>
    <hyperlink ref="AH13" r:id="rId13" tooltip="M" display="https://ja.wikipedia.org/wiki/M" xr:uid="{00000000-0004-0000-0000-00000C000000}"/>
    <hyperlink ref="AH14" r:id="rId14" tooltip="N" display="https://ja.wikipedia.org/wiki/N" xr:uid="{00000000-0004-0000-0000-00000D000000}"/>
    <hyperlink ref="AH15" r:id="rId15" tooltip="O" display="https://ja.wikipedia.org/wiki/O" xr:uid="{00000000-0004-0000-0000-00000E000000}"/>
    <hyperlink ref="AH16" r:id="rId16" tooltip="P" display="https://ja.wikipedia.org/wiki/P" xr:uid="{00000000-0004-0000-0000-00000F000000}"/>
    <hyperlink ref="AH17" r:id="rId17" tooltip="Q" display="https://ja.wikipedia.org/wiki/Q" xr:uid="{00000000-0004-0000-0000-000010000000}"/>
    <hyperlink ref="AH18" r:id="rId18" tooltip="R" display="https://ja.wikipedia.org/wiki/R" xr:uid="{00000000-0004-0000-0000-000011000000}"/>
    <hyperlink ref="AH19" r:id="rId19" tooltip="S" display="https://ja.wikipedia.org/wiki/S" xr:uid="{00000000-0004-0000-0000-000012000000}"/>
    <hyperlink ref="AH20" r:id="rId20" tooltip="T" display="https://ja.wikipedia.org/wiki/T" xr:uid="{00000000-0004-0000-0000-000013000000}"/>
    <hyperlink ref="AH21" r:id="rId21" tooltip="U" display="https://ja.wikipedia.org/wiki/U" xr:uid="{00000000-0004-0000-0000-000014000000}"/>
    <hyperlink ref="AH22" r:id="rId22" tooltip="V" display="https://ja.wikipedia.org/wiki/V" xr:uid="{00000000-0004-0000-0000-000015000000}"/>
    <hyperlink ref="AH23" r:id="rId23" tooltip="W" display="https://ja.wikipedia.org/wiki/W" xr:uid="{00000000-0004-0000-0000-000016000000}"/>
    <hyperlink ref="AH24" r:id="rId24" tooltip="X" display="https://ja.wikipedia.org/wiki/X" xr:uid="{00000000-0004-0000-0000-000017000000}"/>
    <hyperlink ref="AH25" r:id="rId25" tooltip="Y" display="https://ja.wikipedia.org/wiki/Y" xr:uid="{00000000-0004-0000-0000-000018000000}"/>
    <hyperlink ref="AH26" r:id="rId26" tooltip="Z" display="https://ja.wikipedia.org/wiki/Z" xr:uid="{00000000-0004-0000-0000-000019000000}"/>
  </hyperlinks>
  <printOptions horizontalCentered="1"/>
  <pageMargins left="0.51181102362204722" right="0.51181102362204722" top="0.74803149606299213" bottom="0.35433070866141736" header="0.31496062992125984" footer="0.31496062992125984"/>
  <pageSetup paperSize="9" orientation="portrait" r:id="rId27"/>
  <headerFooter>
    <oddHeader>&amp;C&amp;16退社（保険喪失）　連絡票&amp;R&amp;8手続連絡　Ｔ22-02</oddHeader>
    <oddFooter xml:space="preserve">&amp;L&amp;D&amp;C&amp;"游ゴシック,標準"&amp;8浜松商工会議所　電話：053-452-1113　メール：rouho@hamamatsu-cci.or.jp&amp;R（　/　）
</oddFooter>
  </headerFooter>
  <drawing r:id="rId28"/>
  <legacyDrawing r:id="rId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6617D-6888-421B-9A43-E8DCCDC3B54C}">
  <sheetPr>
    <pageSetUpPr fitToPage="1"/>
  </sheetPr>
  <dimension ref="A1:BI40"/>
  <sheetViews>
    <sheetView showGridLines="0" zoomScaleNormal="100" workbookViewId="0">
      <selection activeCell="AG20" sqref="AG20"/>
    </sheetView>
  </sheetViews>
  <sheetFormatPr defaultColWidth="2.6640625" defaultRowHeight="9.5"/>
  <cols>
    <col min="1" max="1" width="3.5" style="36" customWidth="1"/>
    <col min="2" max="2" width="2.58203125" style="33" customWidth="1"/>
    <col min="3" max="3" width="1.58203125" style="33" customWidth="1"/>
    <col min="4" max="4" width="2.4140625" style="33" customWidth="1"/>
    <col min="5" max="5" width="2.1640625" style="33" customWidth="1"/>
    <col min="6" max="6" width="2.4140625" style="33" customWidth="1"/>
    <col min="7" max="7" width="1.33203125" style="33" customWidth="1"/>
    <col min="8" max="8" width="2.4140625" style="33" customWidth="1"/>
    <col min="9" max="9" width="1.1640625" style="33" customWidth="1"/>
    <col min="10" max="10" width="2.58203125" style="33" customWidth="1"/>
    <col min="11" max="11" width="1.58203125" style="33" customWidth="1"/>
    <col min="12" max="12" width="2.58203125" style="33" customWidth="1"/>
    <col min="13" max="13" width="1.58203125" style="33" customWidth="1"/>
    <col min="14" max="14" width="2.4140625" style="33" customWidth="1"/>
    <col min="15" max="15" width="2.1640625" style="33" customWidth="1"/>
    <col min="16" max="16" width="2.4140625" style="33" customWidth="1"/>
    <col min="17" max="17" width="1.33203125" style="33" customWidth="1"/>
    <col min="18" max="18" width="2.4140625" style="33" customWidth="1"/>
    <col min="19" max="19" width="1.1640625" style="33" customWidth="1"/>
    <col min="20" max="20" width="2.58203125" style="33" customWidth="1"/>
    <col min="21" max="21" width="1.58203125" style="33" customWidth="1"/>
    <col min="22" max="22" width="1.33203125" style="33" customWidth="1"/>
    <col min="23" max="23" width="8.33203125" style="33" customWidth="1"/>
    <col min="24" max="24" width="7.33203125" style="33" customWidth="1"/>
    <col min="25" max="25" width="2.08203125" style="33" customWidth="1"/>
    <col min="26" max="26" width="1.33203125" style="33" customWidth="1"/>
    <col min="27" max="27" width="4.4140625" style="33" customWidth="1"/>
    <col min="28" max="28" width="3" style="33" customWidth="1"/>
    <col min="29" max="29" width="1" style="33" customWidth="1"/>
    <col min="30" max="30" width="2.58203125" style="33" customWidth="1"/>
    <col min="31" max="32" width="3.6640625" style="33" customWidth="1"/>
    <col min="33" max="33" width="79.75" style="33" bestFit="1" customWidth="1"/>
    <col min="34" max="34" width="3.4140625" style="33" customWidth="1"/>
    <col min="35" max="35" width="6.58203125" style="34" hidden="1" customWidth="1"/>
    <col min="36" max="36" width="2.1640625" style="33" hidden="1" customWidth="1"/>
    <col min="37" max="38" width="6.58203125" style="34" hidden="1" customWidth="1"/>
    <col min="39" max="39" width="2.1640625" style="33" hidden="1" customWidth="1"/>
    <col min="40" max="41" width="6.58203125" style="34" hidden="1" customWidth="1"/>
    <col min="42" max="42" width="2.6640625" style="35" customWidth="1"/>
    <col min="43" max="43" width="6.5" style="35" customWidth="1"/>
    <col min="44" max="44" width="9.9140625" style="35" customWidth="1"/>
    <col min="45" max="53" width="2.6640625" style="33" customWidth="1"/>
    <col min="54" max="16384" width="2.6640625" style="33"/>
  </cols>
  <sheetData>
    <row r="1" spans="1:61" ht="7.5" customHeight="1" thickBot="1">
      <c r="A1" s="31"/>
      <c r="B1" s="32"/>
      <c r="C1" s="32"/>
      <c r="D1" s="32"/>
      <c r="E1" s="32"/>
      <c r="F1" s="32"/>
      <c r="G1" s="32"/>
      <c r="H1" s="32"/>
      <c r="I1" s="32"/>
    </row>
    <row r="2" spans="1:61" ht="23" customHeight="1" thickBot="1">
      <c r="C2" s="117" t="s">
        <v>115</v>
      </c>
      <c r="D2" s="117"/>
      <c r="E2" s="117"/>
      <c r="F2" s="117"/>
      <c r="G2" s="117"/>
      <c r="H2" s="117"/>
      <c r="I2" s="117"/>
      <c r="J2" s="117"/>
      <c r="K2" s="117"/>
      <c r="L2" s="117"/>
      <c r="M2" s="117"/>
      <c r="N2" s="117"/>
      <c r="O2" s="117"/>
      <c r="P2" s="117"/>
      <c r="Q2" s="117"/>
      <c r="R2" s="117"/>
      <c r="S2" s="117"/>
      <c r="T2" s="117"/>
      <c r="U2" s="117"/>
      <c r="V2" s="117"/>
      <c r="W2" s="117"/>
      <c r="X2" s="118" t="s">
        <v>116</v>
      </c>
      <c r="Y2" s="118"/>
      <c r="Z2" s="118"/>
      <c r="AA2" s="119"/>
      <c r="AB2" s="120"/>
      <c r="AC2" s="121"/>
      <c r="AD2" s="121"/>
      <c r="AE2" s="121"/>
      <c r="AF2" s="122"/>
      <c r="AG2" s="37" t="s">
        <v>117</v>
      </c>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row>
    <row r="3" spans="1:61" ht="23" customHeight="1" thickBot="1">
      <c r="C3" s="117"/>
      <c r="D3" s="117"/>
      <c r="E3" s="117"/>
      <c r="F3" s="117"/>
      <c r="G3" s="117"/>
      <c r="H3" s="117"/>
      <c r="I3" s="117"/>
      <c r="J3" s="117"/>
      <c r="K3" s="117"/>
      <c r="L3" s="117"/>
      <c r="M3" s="117"/>
      <c r="N3" s="117"/>
      <c r="O3" s="117"/>
      <c r="P3" s="117"/>
      <c r="Q3" s="117"/>
      <c r="R3" s="117"/>
      <c r="S3" s="117"/>
      <c r="T3" s="117"/>
      <c r="U3" s="117"/>
      <c r="V3" s="117"/>
      <c r="W3" s="117"/>
      <c r="X3" s="39"/>
      <c r="Y3" s="40"/>
      <c r="Z3" s="40"/>
      <c r="AA3" s="41" t="s">
        <v>118</v>
      </c>
      <c r="AB3" s="123"/>
      <c r="AC3" s="124"/>
      <c r="AD3" s="124"/>
      <c r="AE3" s="124"/>
      <c r="AF3" s="125"/>
      <c r="AG3" s="39"/>
      <c r="AI3" s="33"/>
    </row>
    <row r="4" spans="1:61" ht="23" customHeight="1">
      <c r="B4" s="126" t="s">
        <v>119</v>
      </c>
      <c r="C4" s="127"/>
      <c r="D4" s="127"/>
      <c r="E4" s="127"/>
      <c r="F4" s="127"/>
      <c r="G4" s="127"/>
      <c r="H4" s="127"/>
      <c r="I4" s="127"/>
      <c r="J4" s="127"/>
      <c r="K4" s="127"/>
      <c r="L4" s="127"/>
      <c r="M4" s="127"/>
      <c r="N4" s="127"/>
      <c r="O4" s="127"/>
      <c r="P4" s="127"/>
      <c r="Q4" s="127"/>
      <c r="R4" s="127"/>
      <c r="S4" s="127"/>
      <c r="T4" s="127"/>
      <c r="U4" s="127"/>
      <c r="V4" s="127"/>
      <c r="W4" s="127"/>
      <c r="X4" s="39"/>
      <c r="Y4" s="40"/>
      <c r="Z4" s="40"/>
      <c r="AA4" s="41" t="s">
        <v>120</v>
      </c>
      <c r="AB4" s="128"/>
      <c r="AC4" s="129"/>
      <c r="AD4" s="129"/>
      <c r="AE4" s="129"/>
      <c r="AF4" s="130"/>
      <c r="AG4" s="42" t="s">
        <v>121</v>
      </c>
    </row>
    <row r="5" spans="1:61" ht="40.5" customHeight="1">
      <c r="B5" s="131" t="s">
        <v>122</v>
      </c>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row>
    <row r="6" spans="1:61" ht="23.25" customHeight="1">
      <c r="B6" s="132" t="s">
        <v>123</v>
      </c>
      <c r="C6" s="135" t="s">
        <v>124</v>
      </c>
      <c r="D6" s="135"/>
      <c r="E6" s="136"/>
      <c r="F6" s="137"/>
      <c r="G6" s="138"/>
      <c r="H6" s="138"/>
      <c r="I6" s="138"/>
      <c r="J6" s="138"/>
      <c r="K6" s="138"/>
      <c r="L6" s="138"/>
      <c r="M6" s="138"/>
      <c r="N6" s="138"/>
      <c r="O6" s="138"/>
      <c r="P6" s="138"/>
      <c r="Q6" s="138"/>
      <c r="R6" s="138"/>
      <c r="S6" s="138"/>
      <c r="T6" s="138"/>
      <c r="U6" s="138"/>
      <c r="V6" s="138"/>
      <c r="W6" s="138"/>
      <c r="X6" s="138"/>
      <c r="Y6" s="138"/>
      <c r="Z6" s="139"/>
      <c r="AA6" s="140" t="s">
        <v>125</v>
      </c>
      <c r="AB6" s="142" t="str">
        <f>IF(OR(AB3="",AB4=""),"令和",TEXT(AB3,"ggg"))</f>
        <v>令和</v>
      </c>
      <c r="AC6" s="144" t="str">
        <f>IF(OR(AB3="",AB4=""),"",TEXT(AB3,"e"))</f>
        <v/>
      </c>
      <c r="AD6" s="145"/>
      <c r="AE6" s="148" t="str">
        <f>IF(OR(AB3="",AB4=""),"",MONTH(AB3))</f>
        <v/>
      </c>
      <c r="AF6" s="150" t="str">
        <f>IF(OR(AB3="",AB4=""),"",DAY(AB3))</f>
        <v/>
      </c>
    </row>
    <row r="7" spans="1:61" ht="23.25" customHeight="1">
      <c r="B7" s="133"/>
      <c r="C7" s="152" t="s">
        <v>126</v>
      </c>
      <c r="D7" s="152"/>
      <c r="E7" s="153"/>
      <c r="F7" s="154"/>
      <c r="G7" s="155"/>
      <c r="H7" s="155"/>
      <c r="I7" s="155"/>
      <c r="J7" s="155"/>
      <c r="K7" s="155"/>
      <c r="L7" s="155"/>
      <c r="M7" s="155"/>
      <c r="N7" s="155"/>
      <c r="O7" s="155"/>
      <c r="P7" s="155"/>
      <c r="Q7" s="155"/>
      <c r="R7" s="155"/>
      <c r="S7" s="155"/>
      <c r="T7" s="155"/>
      <c r="U7" s="155"/>
      <c r="V7" s="155"/>
      <c r="W7" s="155"/>
      <c r="X7" s="155"/>
      <c r="Y7" s="155"/>
      <c r="Z7" s="156"/>
      <c r="AA7" s="141"/>
      <c r="AB7" s="143"/>
      <c r="AC7" s="146"/>
      <c r="AD7" s="147"/>
      <c r="AE7" s="149"/>
      <c r="AF7" s="151"/>
      <c r="AH7" s="44"/>
      <c r="AJ7" s="34"/>
      <c r="AM7" s="34"/>
      <c r="AS7" s="34"/>
    </row>
    <row r="8" spans="1:61" ht="24" customHeight="1">
      <c r="B8" s="133"/>
      <c r="C8" s="157" t="s">
        <v>127</v>
      </c>
      <c r="D8" s="157"/>
      <c r="E8" s="158"/>
      <c r="F8" s="159"/>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1"/>
      <c r="AG8" s="43"/>
      <c r="AI8" s="45" t="s">
        <v>128</v>
      </c>
    </row>
    <row r="9" spans="1:61" ht="24" customHeight="1">
      <c r="B9" s="133"/>
      <c r="C9" s="157" t="s">
        <v>129</v>
      </c>
      <c r="D9" s="157"/>
      <c r="E9" s="158"/>
      <c r="F9" s="162"/>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4"/>
      <c r="AG9" s="43"/>
      <c r="AI9" s="45" t="s">
        <v>130</v>
      </c>
    </row>
    <row r="10" spans="1:61" ht="24" customHeight="1">
      <c r="B10" s="134"/>
      <c r="C10" s="165" t="s">
        <v>131</v>
      </c>
      <c r="D10" s="165"/>
      <c r="E10" s="166"/>
      <c r="F10" s="167"/>
      <c r="G10" s="168"/>
      <c r="H10" s="168"/>
      <c r="I10" s="168"/>
      <c r="J10" s="168"/>
      <c r="K10" s="168"/>
      <c r="L10" s="168"/>
      <c r="M10" s="168"/>
      <c r="N10" s="168"/>
      <c r="O10" s="168"/>
      <c r="P10" s="168"/>
      <c r="Q10" s="168"/>
      <c r="R10" s="168"/>
      <c r="S10" s="168"/>
      <c r="T10" s="168"/>
      <c r="U10" s="168"/>
      <c r="V10" s="169"/>
      <c r="W10" s="170" t="s">
        <v>132</v>
      </c>
      <c r="X10" s="166"/>
      <c r="Y10" s="171"/>
      <c r="Z10" s="172"/>
      <c r="AA10" s="172"/>
      <c r="AB10" s="172"/>
      <c r="AC10" s="172"/>
      <c r="AD10" s="172"/>
      <c r="AE10" s="172"/>
      <c r="AF10" s="173"/>
      <c r="AI10" s="45" t="s">
        <v>133</v>
      </c>
    </row>
    <row r="11" spans="1:61" ht="22.5" customHeight="1">
      <c r="B11" s="174" t="s">
        <v>134</v>
      </c>
      <c r="C11" s="175"/>
      <c r="D11" s="175"/>
      <c r="E11" s="175"/>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6"/>
    </row>
    <row r="12" spans="1:61" ht="13.5" customHeight="1">
      <c r="B12" s="177" t="s">
        <v>135</v>
      </c>
      <c r="C12" s="178"/>
      <c r="D12" s="178"/>
      <c r="E12" s="178"/>
      <c r="F12" s="178"/>
      <c r="G12" s="178"/>
      <c r="H12" s="178"/>
      <c r="I12" s="179"/>
      <c r="J12" s="184" t="s">
        <v>136</v>
      </c>
      <c r="K12" s="185"/>
      <c r="L12" s="189" t="s">
        <v>137</v>
      </c>
      <c r="M12" s="190"/>
      <c r="N12" s="190"/>
      <c r="O12" s="190"/>
      <c r="P12" s="190"/>
      <c r="Q12" s="190"/>
      <c r="R12" s="190"/>
      <c r="S12" s="191"/>
      <c r="T12" s="195" t="s">
        <v>136</v>
      </c>
      <c r="U12" s="185"/>
      <c r="V12" s="197" t="s">
        <v>138</v>
      </c>
      <c r="W12" s="198"/>
      <c r="X12" s="198"/>
      <c r="Y12" s="198"/>
      <c r="Z12" s="198"/>
      <c r="AA12" s="198"/>
      <c r="AB12" s="198"/>
      <c r="AC12" s="199"/>
      <c r="AD12" s="197" t="s">
        <v>139</v>
      </c>
      <c r="AE12" s="198"/>
      <c r="AF12" s="204"/>
    </row>
    <row r="13" spans="1:61" ht="23.25" customHeight="1">
      <c r="B13" s="180"/>
      <c r="C13" s="181"/>
      <c r="D13" s="181"/>
      <c r="E13" s="181"/>
      <c r="F13" s="182"/>
      <c r="G13" s="182"/>
      <c r="H13" s="182"/>
      <c r="I13" s="183"/>
      <c r="J13" s="186"/>
      <c r="K13" s="187"/>
      <c r="L13" s="192"/>
      <c r="M13" s="193"/>
      <c r="N13" s="193"/>
      <c r="O13" s="193"/>
      <c r="P13" s="193"/>
      <c r="Q13" s="193"/>
      <c r="R13" s="193"/>
      <c r="S13" s="194"/>
      <c r="T13" s="196"/>
      <c r="U13" s="187"/>
      <c r="V13" s="200"/>
      <c r="W13" s="201"/>
      <c r="X13" s="202"/>
      <c r="Y13" s="202"/>
      <c r="Z13" s="201"/>
      <c r="AA13" s="201"/>
      <c r="AB13" s="201"/>
      <c r="AC13" s="203"/>
      <c r="AD13" s="205"/>
      <c r="AE13" s="202"/>
      <c r="AF13" s="206"/>
    </row>
    <row r="14" spans="1:61" ht="21.75" customHeight="1">
      <c r="B14" s="207" t="s">
        <v>149</v>
      </c>
      <c r="C14" s="208"/>
      <c r="D14" s="208"/>
      <c r="E14" s="208"/>
      <c r="F14" s="209" t="str">
        <f>IF(OR(AB3="",AB4=""),"  月　　日",AB3+1)</f>
        <v xml:space="preserve">  月　　日</v>
      </c>
      <c r="G14" s="209"/>
      <c r="H14" s="209"/>
      <c r="I14" s="210"/>
      <c r="J14" s="188"/>
      <c r="K14" s="187"/>
      <c r="L14" s="192"/>
      <c r="M14" s="193"/>
      <c r="N14" s="193"/>
      <c r="O14" s="193"/>
      <c r="P14" s="193"/>
      <c r="Q14" s="193"/>
      <c r="R14" s="193"/>
      <c r="S14" s="194"/>
      <c r="T14" s="196"/>
      <c r="U14" s="187"/>
      <c r="V14" s="211" t="s">
        <v>140</v>
      </c>
      <c r="W14" s="212"/>
      <c r="X14" s="213" t="s">
        <v>141</v>
      </c>
      <c r="Y14" s="213"/>
      <c r="Z14" s="214" t="s">
        <v>142</v>
      </c>
      <c r="AA14" s="214"/>
      <c r="AB14" s="214"/>
      <c r="AC14" s="215"/>
      <c r="AD14" s="205"/>
      <c r="AE14" s="202"/>
      <c r="AF14" s="206"/>
      <c r="AI14" s="33">
        <f>IF(AB3=EOMONTH(AB3,0),31,0)</f>
        <v>0</v>
      </c>
      <c r="AJ14" s="34"/>
      <c r="AM14" s="34"/>
      <c r="AT14" s="34"/>
      <c r="AX14" s="34"/>
    </row>
    <row r="15" spans="1:61" ht="25.5" customHeight="1">
      <c r="A15" s="36">
        <v>1</v>
      </c>
      <c r="B15" s="216" t="str">
        <f>IF(OR(AB3="",AB4=""),"  月　　日",IF(EDATE($F$14,-1)&lt;$AB$2,$AB$2,EDATE($F$14,-1)))</f>
        <v xml:space="preserve">  月　　日</v>
      </c>
      <c r="C15" s="217"/>
      <c r="D15" s="217"/>
      <c r="E15" s="64" t="s">
        <v>143</v>
      </c>
      <c r="F15" s="218" t="s">
        <v>144</v>
      </c>
      <c r="G15" s="218"/>
      <c r="H15" s="218"/>
      <c r="I15" s="219"/>
      <c r="J15" s="65"/>
      <c r="K15" s="46" t="s">
        <v>145</v>
      </c>
      <c r="L15" s="220" t="str">
        <f>IF(OR(AB3="",AB4=""),"  月　　日",IF(AO16+1&lt;$AB$2,$AB$2,AO16+1))</f>
        <v xml:space="preserve">  月　　日</v>
      </c>
      <c r="M15" s="220"/>
      <c r="N15" s="220"/>
      <c r="O15" s="47" t="s">
        <v>143</v>
      </c>
      <c r="P15" s="221" t="s">
        <v>144</v>
      </c>
      <c r="Q15" s="221"/>
      <c r="R15" s="221"/>
      <c r="S15" s="221"/>
      <c r="T15" s="48"/>
      <c r="U15" s="49" t="s">
        <v>145</v>
      </c>
      <c r="V15" s="222"/>
      <c r="W15" s="223"/>
      <c r="X15" s="224"/>
      <c r="Y15" s="225"/>
      <c r="Z15" s="226">
        <f>SUM(V15:Y15)</f>
        <v>0</v>
      </c>
      <c r="AA15" s="227"/>
      <c r="AB15" s="227"/>
      <c r="AC15" s="228"/>
      <c r="AD15" s="229"/>
      <c r="AE15" s="230"/>
      <c r="AF15" s="231"/>
      <c r="AG15" s="50" t="s">
        <v>158</v>
      </c>
      <c r="AI15" s="232" t="s">
        <v>146</v>
      </c>
      <c r="AJ15" s="232"/>
      <c r="AK15" s="232"/>
      <c r="AL15" s="232"/>
      <c r="AM15" s="232"/>
      <c r="AN15" s="232"/>
      <c r="AO15" s="232"/>
      <c r="AT15" s="34"/>
      <c r="AU15" s="34"/>
      <c r="AV15" s="34"/>
      <c r="AW15" s="34"/>
      <c r="AX15" s="34"/>
      <c r="AY15" s="34"/>
      <c r="AZ15" s="34"/>
      <c r="BA15" s="34"/>
    </row>
    <row r="16" spans="1:61" ht="25.5" customHeight="1">
      <c r="A16" s="36">
        <v>2</v>
      </c>
      <c r="B16" s="233" t="str">
        <f>IF(F16="  月　　日","  月　　日",IF(EDATE($F$14,-2)&lt;$AB$2,$AB$2,EDATE($F$14,-2)))</f>
        <v xml:space="preserve">  月　　日</v>
      </c>
      <c r="C16" s="234"/>
      <c r="D16" s="234"/>
      <c r="E16" s="47" t="s">
        <v>143</v>
      </c>
      <c r="F16" s="235" t="str">
        <f>IF(OR(AB3="",AB4=""),"  月　　日",IF(B15=$AB$2,"  月　　日",B15-1))</f>
        <v xml:space="preserve">  月　　日</v>
      </c>
      <c r="G16" s="235"/>
      <c r="H16" s="235"/>
      <c r="I16" s="236"/>
      <c r="J16" s="51"/>
      <c r="K16" s="46" t="s">
        <v>147</v>
      </c>
      <c r="L16" s="237" t="str">
        <f>IF(P16="  月　　日","  月　　日",IF(AK17+1&lt;$AB$2,$AB$2,AK17+1))</f>
        <v xml:space="preserve">  月　　日</v>
      </c>
      <c r="M16" s="234"/>
      <c r="N16" s="234"/>
      <c r="O16" s="47" t="s">
        <v>143</v>
      </c>
      <c r="P16" s="234" t="str">
        <f>IF(OR(AB3="",AB4=""),"  月　　日",IF(L15=$AB$2, "  月　　日",AO16))</f>
        <v xml:space="preserve">  月　　日</v>
      </c>
      <c r="Q16" s="234"/>
      <c r="R16" s="234"/>
      <c r="S16" s="234"/>
      <c r="T16" s="48"/>
      <c r="U16" s="49" t="s">
        <v>145</v>
      </c>
      <c r="V16" s="222"/>
      <c r="W16" s="223"/>
      <c r="X16" s="222"/>
      <c r="Y16" s="238"/>
      <c r="Z16" s="226">
        <f t="shared" ref="Z16:Z34" si="0">SUM(V16:Y16)</f>
        <v>0</v>
      </c>
      <c r="AA16" s="227"/>
      <c r="AB16" s="227"/>
      <c r="AC16" s="228"/>
      <c r="AD16" s="229"/>
      <c r="AE16" s="230"/>
      <c r="AF16" s="231"/>
      <c r="AG16" s="50"/>
      <c r="AI16" s="52">
        <f>DATE(YEAR(AB3),MONTH(AB3),$AB$4)</f>
        <v>0</v>
      </c>
      <c r="AJ16" s="53"/>
      <c r="AK16" s="52">
        <f>IF(AI16&gt;=EOMONTH($AB$3,0),EOMONTH($AB$3,0),AI16)</f>
        <v>0</v>
      </c>
      <c r="AL16" s="52" t="e">
        <f>DATE(YEAR(AB3),MONTH(AB3)-1,$AB$4)</f>
        <v>#NUM!</v>
      </c>
      <c r="AM16" s="53"/>
      <c r="AN16" s="52" t="e">
        <f>IF(AL16&gt;=EOMONTH(AB3,-1),EOMONTH(AB3,-1),AL16)</f>
        <v>#NUM!</v>
      </c>
      <c r="AO16" s="52" t="e">
        <f>IF(OR(AB4=AI14,AB4&gt;=AF6),AN16,AK16)</f>
        <v>#NUM!</v>
      </c>
      <c r="AQ16" s="34"/>
      <c r="AT16" s="34"/>
      <c r="AU16" s="34"/>
      <c r="AV16" s="34"/>
      <c r="AW16" s="34"/>
      <c r="AX16" s="34"/>
      <c r="AY16" s="34"/>
      <c r="AZ16" s="34"/>
      <c r="BA16" s="34"/>
    </row>
    <row r="17" spans="1:53" ht="25.5" customHeight="1">
      <c r="A17" s="36">
        <v>3</v>
      </c>
      <c r="B17" s="264" t="str">
        <f>IF(F17="  月　　日","  月　　日",IF(EDATE($F$14,-3)&lt;$AB$2,$AB$2,EDATE($F$14,-3)))</f>
        <v xml:space="preserve">  月　　日</v>
      </c>
      <c r="C17" s="265"/>
      <c r="D17" s="265"/>
      <c r="E17" s="54" t="s">
        <v>143</v>
      </c>
      <c r="F17" s="266" t="str">
        <f t="shared" ref="F17:F25" si="1">IF(OR(B16=$AB$2,B16="  月　　日"),"  月　　日",B16-1)</f>
        <v xml:space="preserve">  月　　日</v>
      </c>
      <c r="G17" s="266"/>
      <c r="H17" s="266"/>
      <c r="I17" s="267"/>
      <c r="J17" s="55"/>
      <c r="K17" s="56" t="s">
        <v>147</v>
      </c>
      <c r="L17" s="268" t="str">
        <f>IF(P17="  月　　日","  月　　日",IF(AK18+1&lt;$AB$2,$AB$2,AK18+1))</f>
        <v xml:space="preserve">  月　　日</v>
      </c>
      <c r="M17" s="265"/>
      <c r="N17" s="265"/>
      <c r="O17" s="54" t="s">
        <v>143</v>
      </c>
      <c r="P17" s="265" t="str">
        <f>IF(OR(L16=$AB$2,L16= "  月　　日"),"  月　　日",AK17)</f>
        <v xml:space="preserve">  月　　日</v>
      </c>
      <c r="Q17" s="265"/>
      <c r="R17" s="265"/>
      <c r="S17" s="265"/>
      <c r="T17" s="66"/>
      <c r="U17" s="57" t="s">
        <v>145</v>
      </c>
      <c r="V17" s="269"/>
      <c r="W17" s="270"/>
      <c r="X17" s="269"/>
      <c r="Y17" s="271"/>
      <c r="Z17" s="239">
        <f t="shared" si="0"/>
        <v>0</v>
      </c>
      <c r="AA17" s="240"/>
      <c r="AB17" s="240"/>
      <c r="AC17" s="241"/>
      <c r="AD17" s="242"/>
      <c r="AE17" s="243"/>
      <c r="AF17" s="244"/>
      <c r="AG17" s="40" t="s">
        <v>162</v>
      </c>
      <c r="AI17" s="52" t="e">
        <f>DATE(YEAR(AO16),MONTH(AO16)-1,$AB$4)</f>
        <v>#NUM!</v>
      </c>
      <c r="AJ17" s="53"/>
      <c r="AK17" s="52" t="e">
        <f>IF(AI17&gt;=EOMONTH($AO$16,-1),EOMONTH($AO$16,-1),AI17)</f>
        <v>#NUM!</v>
      </c>
      <c r="AL17" s="245"/>
      <c r="AM17" s="246"/>
      <c r="AN17" s="246"/>
      <c r="AO17" s="247"/>
      <c r="AT17" s="34"/>
      <c r="AU17" s="34"/>
      <c r="AV17" s="34"/>
      <c r="AW17" s="34"/>
      <c r="AX17" s="34"/>
      <c r="AY17" s="34"/>
      <c r="AZ17" s="34"/>
      <c r="BA17" s="34"/>
    </row>
    <row r="18" spans="1:53" ht="25.5" customHeight="1">
      <c r="A18" s="36">
        <v>4</v>
      </c>
      <c r="B18" s="254" t="str">
        <f>IF(F18="  月　　日","  月　　日",IF(EDATE($F$14,-4)&lt;$AB$2,$AB$2,EDATE($F$14,-4)))</f>
        <v xml:space="preserve">  月　　日</v>
      </c>
      <c r="C18" s="255"/>
      <c r="D18" s="255"/>
      <c r="E18" s="58" t="s">
        <v>143</v>
      </c>
      <c r="F18" s="255" t="str">
        <f t="shared" si="1"/>
        <v xml:space="preserve">  月　　日</v>
      </c>
      <c r="G18" s="255"/>
      <c r="H18" s="255"/>
      <c r="I18" s="256"/>
      <c r="J18" s="59"/>
      <c r="K18" s="60" t="s">
        <v>147</v>
      </c>
      <c r="L18" s="257" t="str">
        <f t="shared" ref="L18:L25" si="2">IF(P18="  月　　日","  月　　日",IF(AK19+1&lt;$AB$2,$AB$2,AK19+1))</f>
        <v xml:space="preserve">  月　　日</v>
      </c>
      <c r="M18" s="255"/>
      <c r="N18" s="255"/>
      <c r="O18" s="58" t="s">
        <v>143</v>
      </c>
      <c r="P18" s="255" t="str">
        <f t="shared" ref="P18:P19" si="3">IF(OR(L17=$AB$2,L17= "  月　　日"),"  月　　日",AK18)</f>
        <v xml:space="preserve">  月　　日</v>
      </c>
      <c r="Q18" s="255"/>
      <c r="R18" s="255"/>
      <c r="S18" s="255"/>
      <c r="T18" s="67"/>
      <c r="U18" s="61" t="s">
        <v>145</v>
      </c>
      <c r="V18" s="258"/>
      <c r="W18" s="259"/>
      <c r="X18" s="258"/>
      <c r="Y18" s="260"/>
      <c r="Z18" s="261">
        <f t="shared" si="0"/>
        <v>0</v>
      </c>
      <c r="AA18" s="262"/>
      <c r="AB18" s="262"/>
      <c r="AC18" s="263"/>
      <c r="AD18" s="272"/>
      <c r="AE18" s="273"/>
      <c r="AF18" s="274"/>
      <c r="AG18" s="40" t="s">
        <v>177</v>
      </c>
      <c r="AI18" s="52" t="e">
        <f>DATE(YEAR(AK17),MONTH(AK17)-1,$AB$4)</f>
        <v>#NUM!</v>
      </c>
      <c r="AJ18" s="53"/>
      <c r="AK18" s="52" t="e">
        <f>IF(AI18&gt;=EOMONTH($AO$16,-2),EOMONTH($AO$16,-2),AI18)</f>
        <v>#NUM!</v>
      </c>
      <c r="AL18" s="248"/>
      <c r="AM18" s="249"/>
      <c r="AN18" s="249"/>
      <c r="AO18" s="250"/>
      <c r="AT18" s="34"/>
      <c r="AU18" s="34"/>
      <c r="AV18" s="34"/>
      <c r="AW18" s="34"/>
      <c r="AX18" s="34"/>
      <c r="AY18" s="34"/>
      <c r="AZ18" s="34"/>
      <c r="BA18" s="34"/>
    </row>
    <row r="19" spans="1:53" ht="25.5" customHeight="1">
      <c r="A19" s="36">
        <v>5</v>
      </c>
      <c r="B19" s="254" t="str">
        <f>IF(F19="  月　　日","  月　　日",IF(EDATE($F$14,-5)&lt;$AB$2,$AB$2,EDATE($F$14,-5)))</f>
        <v xml:space="preserve">  月　　日</v>
      </c>
      <c r="C19" s="255"/>
      <c r="D19" s="255"/>
      <c r="E19" s="58" t="s">
        <v>143</v>
      </c>
      <c r="F19" s="255" t="str">
        <f t="shared" si="1"/>
        <v xml:space="preserve">  月　　日</v>
      </c>
      <c r="G19" s="255"/>
      <c r="H19" s="255"/>
      <c r="I19" s="256"/>
      <c r="J19" s="59"/>
      <c r="K19" s="60" t="s">
        <v>147</v>
      </c>
      <c r="L19" s="255" t="str">
        <f t="shared" si="2"/>
        <v xml:space="preserve">  月　　日</v>
      </c>
      <c r="M19" s="255"/>
      <c r="N19" s="255"/>
      <c r="O19" s="58" t="s">
        <v>143</v>
      </c>
      <c r="P19" s="255" t="str">
        <f t="shared" si="3"/>
        <v xml:space="preserve">  月　　日</v>
      </c>
      <c r="Q19" s="255"/>
      <c r="R19" s="255"/>
      <c r="S19" s="255"/>
      <c r="T19" s="68"/>
      <c r="U19" s="61" t="s">
        <v>145</v>
      </c>
      <c r="V19" s="275"/>
      <c r="W19" s="276"/>
      <c r="X19" s="275"/>
      <c r="Y19" s="277"/>
      <c r="Z19" s="261">
        <f t="shared" si="0"/>
        <v>0</v>
      </c>
      <c r="AA19" s="278"/>
      <c r="AB19" s="278"/>
      <c r="AC19" s="279"/>
      <c r="AD19" s="280"/>
      <c r="AE19" s="273"/>
      <c r="AF19" s="274"/>
      <c r="AG19" s="116" t="s">
        <v>176</v>
      </c>
      <c r="AI19" s="52" t="e">
        <f t="shared" ref="AI19:AI29" si="4">DATE(YEAR(AK18),MONTH(AK18)-1,$AB$4)</f>
        <v>#NUM!</v>
      </c>
      <c r="AJ19" s="53"/>
      <c r="AK19" s="52" t="e">
        <f>IF(AI19&gt;=EOMONTH($AO$16,-3),EOMONTH($AO$16,-3),AI19)</f>
        <v>#NUM!</v>
      </c>
      <c r="AL19" s="248"/>
      <c r="AM19" s="249"/>
      <c r="AN19" s="249"/>
      <c r="AO19" s="250"/>
      <c r="AT19" s="34"/>
      <c r="AU19" s="34"/>
      <c r="AV19" s="34"/>
      <c r="AW19" s="34"/>
      <c r="AX19" s="34"/>
      <c r="AY19" s="34"/>
      <c r="AZ19" s="34"/>
      <c r="BA19" s="34"/>
    </row>
    <row r="20" spans="1:53" ht="25.5" customHeight="1">
      <c r="A20" s="36">
        <v>6</v>
      </c>
      <c r="B20" s="254" t="str">
        <f>IF(F20="  月　　日","  月　　日",IF(EDATE($F$14,-6)&lt;$AB$2,$AB$2,EDATE($F$14,-6)))</f>
        <v xml:space="preserve">  月　　日</v>
      </c>
      <c r="C20" s="255"/>
      <c r="D20" s="255"/>
      <c r="E20" s="58" t="s">
        <v>143</v>
      </c>
      <c r="F20" s="255" t="str">
        <f t="shared" si="1"/>
        <v xml:space="preserve">  月　　日</v>
      </c>
      <c r="G20" s="255"/>
      <c r="H20" s="255"/>
      <c r="I20" s="256"/>
      <c r="J20" s="59"/>
      <c r="K20" s="60" t="s">
        <v>147</v>
      </c>
      <c r="L20" s="255" t="str">
        <f t="shared" si="2"/>
        <v xml:space="preserve">  月　　日</v>
      </c>
      <c r="M20" s="255"/>
      <c r="N20" s="255"/>
      <c r="O20" s="58" t="s">
        <v>143</v>
      </c>
      <c r="P20" s="255" t="str">
        <f>IF(OR(L19=$AB$2,L19= "  月　　日"),"  月　　日",AK20)</f>
        <v xml:space="preserve">  月　　日</v>
      </c>
      <c r="Q20" s="255"/>
      <c r="R20" s="255"/>
      <c r="S20" s="255"/>
      <c r="T20" s="69"/>
      <c r="U20" s="61" t="s">
        <v>145</v>
      </c>
      <c r="V20" s="291"/>
      <c r="W20" s="292"/>
      <c r="X20" s="291"/>
      <c r="Y20" s="293"/>
      <c r="Z20" s="261">
        <f t="shared" si="0"/>
        <v>0</v>
      </c>
      <c r="AA20" s="281"/>
      <c r="AB20" s="281"/>
      <c r="AC20" s="282"/>
      <c r="AD20" s="283"/>
      <c r="AE20" s="273"/>
      <c r="AF20" s="274"/>
      <c r="AG20" s="40"/>
      <c r="AI20" s="52" t="e">
        <f t="shared" si="4"/>
        <v>#NUM!</v>
      </c>
      <c r="AJ20" s="53"/>
      <c r="AK20" s="52" t="e">
        <f>IF(AI20&gt;=EOMONTH($AO$16,-4),EOMONTH($AO$16,-4),AI20)</f>
        <v>#NUM!</v>
      </c>
      <c r="AL20" s="248"/>
      <c r="AM20" s="249"/>
      <c r="AN20" s="249"/>
      <c r="AO20" s="250"/>
      <c r="AT20" s="34"/>
      <c r="AU20" s="34"/>
      <c r="AV20" s="34"/>
      <c r="AW20" s="34"/>
      <c r="AX20" s="34"/>
      <c r="AY20" s="34"/>
      <c r="AZ20" s="34"/>
      <c r="BA20" s="34"/>
    </row>
    <row r="21" spans="1:53" ht="25.5" customHeight="1">
      <c r="A21" s="36">
        <v>7</v>
      </c>
      <c r="B21" s="254" t="str">
        <f>IF(F21="  月　　日","  月　　日",IF(EDATE($F$14,-7)&lt;$AB$2,$AB$2,EDATE($F$14,-7)))</f>
        <v xml:space="preserve">  月　　日</v>
      </c>
      <c r="C21" s="255"/>
      <c r="D21" s="255"/>
      <c r="E21" s="58" t="s">
        <v>143</v>
      </c>
      <c r="F21" s="255" t="str">
        <f t="shared" si="1"/>
        <v xml:space="preserve">  月　　日</v>
      </c>
      <c r="G21" s="255"/>
      <c r="H21" s="255"/>
      <c r="I21" s="256"/>
      <c r="J21" s="59"/>
      <c r="K21" s="60" t="s">
        <v>147</v>
      </c>
      <c r="L21" s="284" t="str">
        <f t="shared" si="2"/>
        <v xml:space="preserve">  月　　日</v>
      </c>
      <c r="M21" s="255"/>
      <c r="N21" s="255"/>
      <c r="O21" s="58" t="s">
        <v>143</v>
      </c>
      <c r="P21" s="255" t="str">
        <f>IF(OR(L20=$AB$2,L20= "  月　　日"),"  月　　日",AK21)</f>
        <v xml:space="preserve">  月　　日</v>
      </c>
      <c r="Q21" s="255"/>
      <c r="R21" s="255"/>
      <c r="S21" s="255"/>
      <c r="T21" s="70"/>
      <c r="U21" s="61" t="s">
        <v>145</v>
      </c>
      <c r="V21" s="285"/>
      <c r="W21" s="286"/>
      <c r="X21" s="285"/>
      <c r="Y21" s="287"/>
      <c r="Z21" s="261">
        <f t="shared" si="0"/>
        <v>0</v>
      </c>
      <c r="AA21" s="288"/>
      <c r="AB21" s="288"/>
      <c r="AC21" s="289"/>
      <c r="AD21" s="290"/>
      <c r="AE21" s="273"/>
      <c r="AF21" s="274"/>
      <c r="AG21" s="107" t="s">
        <v>163</v>
      </c>
      <c r="AI21" s="52" t="e">
        <f t="shared" si="4"/>
        <v>#NUM!</v>
      </c>
      <c r="AJ21" s="53"/>
      <c r="AK21" s="52" t="e">
        <f>IF(AI21&gt;=EOMONTH($AO$16,-5),EOMONTH($AO$16,-5),AI21)</f>
        <v>#NUM!</v>
      </c>
      <c r="AL21" s="248"/>
      <c r="AM21" s="249"/>
      <c r="AN21" s="249"/>
      <c r="AO21" s="250"/>
      <c r="AT21" s="34"/>
      <c r="AU21" s="34"/>
      <c r="AV21" s="34"/>
      <c r="AW21" s="34"/>
      <c r="AX21" s="34"/>
      <c r="AY21" s="34"/>
      <c r="AZ21" s="34"/>
      <c r="BA21" s="34"/>
    </row>
    <row r="22" spans="1:53" ht="25.5" customHeight="1">
      <c r="A22" s="36">
        <v>8</v>
      </c>
      <c r="B22" s="314" t="str">
        <f>IF(F22="  月　　日","  月　　日",IF(EDATE($F$14,-8)&lt;$AB$2,$AB$2,EDATE($F$14,-8)))</f>
        <v xml:space="preserve">  月　　日</v>
      </c>
      <c r="C22" s="315"/>
      <c r="D22" s="315"/>
      <c r="E22" s="71" t="s">
        <v>143</v>
      </c>
      <c r="F22" s="315" t="str">
        <f t="shared" si="1"/>
        <v xml:space="preserve">  月　　日</v>
      </c>
      <c r="G22" s="315"/>
      <c r="H22" s="315"/>
      <c r="I22" s="316"/>
      <c r="J22" s="72"/>
      <c r="K22" s="73" t="s">
        <v>147</v>
      </c>
      <c r="L22" s="317" t="str">
        <f t="shared" si="2"/>
        <v xml:space="preserve">  月　　日</v>
      </c>
      <c r="M22" s="317"/>
      <c r="N22" s="317"/>
      <c r="O22" s="71" t="s">
        <v>143</v>
      </c>
      <c r="P22" s="315" t="str">
        <f t="shared" ref="P22:P27" si="5">IF(OR(L21=$AB$2,L21= "  月　　日"),"  月　　日",AK22)</f>
        <v xml:space="preserve">  月　　日</v>
      </c>
      <c r="Q22" s="315"/>
      <c r="R22" s="315"/>
      <c r="S22" s="315"/>
      <c r="T22" s="74"/>
      <c r="U22" s="75" t="s">
        <v>145</v>
      </c>
      <c r="V22" s="318"/>
      <c r="W22" s="319"/>
      <c r="X22" s="224"/>
      <c r="Y22" s="320"/>
      <c r="Z22" s="294">
        <f t="shared" si="0"/>
        <v>0</v>
      </c>
      <c r="AA22" s="295"/>
      <c r="AB22" s="295"/>
      <c r="AC22" s="296"/>
      <c r="AD22" s="297"/>
      <c r="AE22" s="298"/>
      <c r="AF22" s="299"/>
      <c r="AG22" s="40" t="s">
        <v>148</v>
      </c>
      <c r="AI22" s="52" t="e">
        <f>DATE(YEAR(AK21),MONTH(AK21)-1,$AB$4)</f>
        <v>#NUM!</v>
      </c>
      <c r="AJ22" s="53"/>
      <c r="AK22" s="52" t="e">
        <f>IF(AI22&gt;=EOMONTH($AO$16,-6),EOMONTH($AO$16,-6),AI22)</f>
        <v>#NUM!</v>
      </c>
      <c r="AL22" s="251"/>
      <c r="AM22" s="252"/>
      <c r="AN22" s="252"/>
      <c r="AO22" s="253"/>
      <c r="AT22" s="34"/>
      <c r="AU22" s="34"/>
      <c r="AV22" s="34"/>
      <c r="AW22" s="34"/>
      <c r="AX22" s="34"/>
      <c r="AY22" s="34"/>
      <c r="AZ22" s="34"/>
      <c r="BA22" s="34"/>
    </row>
    <row r="23" spans="1:53" ht="25.5" customHeight="1">
      <c r="A23" s="36">
        <v>9</v>
      </c>
      <c r="B23" s="300" t="str">
        <f>IF(F23="  月　　日","  月　　日",IF(EDATE($F$14,-9)&lt;$AB$2,$AB$2,EDATE($F$14,-9)))</f>
        <v xml:space="preserve">  月　　日</v>
      </c>
      <c r="C23" s="301"/>
      <c r="D23" s="301"/>
      <c r="E23" s="76" t="s">
        <v>143</v>
      </c>
      <c r="F23" s="301" t="str">
        <f t="shared" si="1"/>
        <v xml:space="preserve">  月　　日</v>
      </c>
      <c r="G23" s="301"/>
      <c r="H23" s="301"/>
      <c r="I23" s="302"/>
      <c r="J23" s="77"/>
      <c r="K23" s="78" t="s">
        <v>147</v>
      </c>
      <c r="L23" s="303" t="str">
        <f t="shared" si="2"/>
        <v xml:space="preserve">  月　　日</v>
      </c>
      <c r="M23" s="304"/>
      <c r="N23" s="304"/>
      <c r="O23" s="76" t="s">
        <v>143</v>
      </c>
      <c r="P23" s="301" t="str">
        <f t="shared" si="5"/>
        <v xml:space="preserve">  月　　日</v>
      </c>
      <c r="Q23" s="301"/>
      <c r="R23" s="301"/>
      <c r="S23" s="301"/>
      <c r="T23" s="79"/>
      <c r="U23" s="80" t="s">
        <v>145</v>
      </c>
      <c r="V23" s="305"/>
      <c r="W23" s="306"/>
      <c r="X23" s="305"/>
      <c r="Y23" s="307"/>
      <c r="Z23" s="308">
        <f t="shared" si="0"/>
        <v>0</v>
      </c>
      <c r="AA23" s="309"/>
      <c r="AB23" s="309"/>
      <c r="AC23" s="310"/>
      <c r="AD23" s="311"/>
      <c r="AE23" s="312"/>
      <c r="AF23" s="313"/>
      <c r="AG23" s="40" t="s">
        <v>164</v>
      </c>
      <c r="AI23" s="52" t="e">
        <f t="shared" si="4"/>
        <v>#NUM!</v>
      </c>
      <c r="AJ23" s="34"/>
      <c r="AK23" s="52" t="e">
        <f>IF(AI23&gt;=EOMONTH($AO$16,-7),EOMONTH($AO$16,-7),AI23)</f>
        <v>#NUM!</v>
      </c>
      <c r="AM23" s="34"/>
      <c r="AT23" s="34"/>
      <c r="AU23" s="34"/>
      <c r="AV23" s="34"/>
      <c r="AW23" s="34"/>
      <c r="AX23" s="34"/>
      <c r="AY23" s="34"/>
      <c r="AZ23" s="34"/>
      <c r="BA23" s="34"/>
    </row>
    <row r="24" spans="1:53" ht="25.5" customHeight="1">
      <c r="A24" s="36">
        <v>10</v>
      </c>
      <c r="B24" s="254" t="str">
        <f>IF(F24="  月　　日","  月　　日",IF(EDATE($F$14,-10)&lt;$AB$2,$AB$2,EDATE($F$14,-10)))</f>
        <v xml:space="preserve">  月　　日</v>
      </c>
      <c r="C24" s="255"/>
      <c r="D24" s="255"/>
      <c r="E24" s="58" t="s">
        <v>143</v>
      </c>
      <c r="F24" s="255" t="str">
        <f t="shared" si="1"/>
        <v xml:space="preserve">  月　　日</v>
      </c>
      <c r="G24" s="255"/>
      <c r="H24" s="255"/>
      <c r="I24" s="256"/>
      <c r="J24" s="59"/>
      <c r="K24" s="60" t="s">
        <v>147</v>
      </c>
      <c r="L24" s="331" t="str">
        <f t="shared" si="2"/>
        <v xml:space="preserve">  月　　日</v>
      </c>
      <c r="M24" s="255"/>
      <c r="N24" s="255"/>
      <c r="O24" s="58" t="s">
        <v>143</v>
      </c>
      <c r="P24" s="255" t="str">
        <f t="shared" si="5"/>
        <v xml:space="preserve">  月　　日</v>
      </c>
      <c r="Q24" s="255"/>
      <c r="R24" s="255"/>
      <c r="S24" s="255"/>
      <c r="T24" s="81"/>
      <c r="U24" s="61" t="s">
        <v>145</v>
      </c>
      <c r="V24" s="332"/>
      <c r="W24" s="333"/>
      <c r="X24" s="332"/>
      <c r="Y24" s="334"/>
      <c r="Z24" s="261">
        <f t="shared" si="0"/>
        <v>0</v>
      </c>
      <c r="AA24" s="321"/>
      <c r="AB24" s="321"/>
      <c r="AC24" s="322"/>
      <c r="AD24" s="323"/>
      <c r="AE24" s="273"/>
      <c r="AF24" s="274"/>
      <c r="AG24" s="40" t="s">
        <v>161</v>
      </c>
      <c r="AI24" s="52" t="e">
        <f t="shared" si="4"/>
        <v>#NUM!</v>
      </c>
      <c r="AJ24" s="34"/>
      <c r="AK24" s="52" t="e">
        <f>IF(AI24&gt;=EOMONTH($AO$16,-8),EOMONTH($AO$16,-8),AI24)</f>
        <v>#NUM!</v>
      </c>
      <c r="AM24" s="34"/>
      <c r="AT24" s="34"/>
      <c r="AU24" s="34"/>
      <c r="AV24" s="34"/>
      <c r="AW24" s="34"/>
      <c r="AX24" s="34"/>
      <c r="AY24" s="34"/>
      <c r="AZ24" s="34"/>
      <c r="BA24" s="34"/>
    </row>
    <row r="25" spans="1:53" ht="25.5" customHeight="1">
      <c r="A25" s="36">
        <v>11</v>
      </c>
      <c r="B25" s="254" t="str">
        <f>IF(F25="  月　　日","  月　　日",IF(EDATE($F$14,-11)&lt;$AB$2,$AB$2,EDATE($F$14,-11)))</f>
        <v xml:space="preserve">  月　　日</v>
      </c>
      <c r="C25" s="255"/>
      <c r="D25" s="255"/>
      <c r="E25" s="58" t="s">
        <v>143</v>
      </c>
      <c r="F25" s="255" t="str">
        <f t="shared" si="1"/>
        <v xml:space="preserve">  月　　日</v>
      </c>
      <c r="G25" s="255"/>
      <c r="H25" s="255"/>
      <c r="I25" s="256"/>
      <c r="J25" s="59"/>
      <c r="K25" s="60" t="s">
        <v>147</v>
      </c>
      <c r="L25" s="324" t="str">
        <f t="shared" si="2"/>
        <v xml:space="preserve">  月　　日</v>
      </c>
      <c r="M25" s="255"/>
      <c r="N25" s="255"/>
      <c r="O25" s="58" t="s">
        <v>143</v>
      </c>
      <c r="P25" s="255" t="str">
        <f t="shared" si="5"/>
        <v xml:space="preserve">  月　　日</v>
      </c>
      <c r="Q25" s="255"/>
      <c r="R25" s="255"/>
      <c r="S25" s="255"/>
      <c r="T25" s="82"/>
      <c r="U25" s="61" t="s">
        <v>145</v>
      </c>
      <c r="V25" s="325"/>
      <c r="W25" s="326"/>
      <c r="X25" s="325"/>
      <c r="Y25" s="327"/>
      <c r="Z25" s="261">
        <f t="shared" si="0"/>
        <v>0</v>
      </c>
      <c r="AA25" s="328"/>
      <c r="AB25" s="328"/>
      <c r="AC25" s="329"/>
      <c r="AD25" s="330"/>
      <c r="AE25" s="273"/>
      <c r="AF25" s="274"/>
      <c r="AG25" s="40"/>
      <c r="AI25" s="52" t="e">
        <f t="shared" si="4"/>
        <v>#NUM!</v>
      </c>
      <c r="AJ25" s="34"/>
      <c r="AK25" s="52" t="e">
        <f>IF(AI25&gt;=EOMONTH($AO$16,-9),EOMONTH($AO$16,-9),AI25)</f>
        <v>#NUM!</v>
      </c>
      <c r="AM25" s="34"/>
      <c r="AT25" s="34"/>
      <c r="AU25" s="34"/>
      <c r="AV25" s="34"/>
      <c r="AW25" s="34"/>
      <c r="AX25" s="34"/>
      <c r="AY25" s="34"/>
      <c r="AZ25" s="34"/>
      <c r="BA25" s="34"/>
    </row>
    <row r="26" spans="1:53" ht="25.5" customHeight="1">
      <c r="A26" s="36">
        <v>12</v>
      </c>
      <c r="B26" s="254" t="str">
        <f>IF(F26="  月　　日","  月　　日",IF(EDATE($F$14,-12)&lt;$AB$2,$AB$2,EDATE($F$14,-12)))</f>
        <v xml:space="preserve">  月　　日</v>
      </c>
      <c r="C26" s="255"/>
      <c r="D26" s="255"/>
      <c r="E26" s="58" t="s">
        <v>143</v>
      </c>
      <c r="F26" s="255" t="str">
        <f>IF(OR(B25=$AB$2,B25="  月　　日"),"  月　　日",B25-1)</f>
        <v xml:space="preserve">  月　　日</v>
      </c>
      <c r="G26" s="255"/>
      <c r="H26" s="255"/>
      <c r="I26" s="256"/>
      <c r="J26" s="59"/>
      <c r="K26" s="60" t="s">
        <v>147</v>
      </c>
      <c r="L26" s="255" t="str">
        <f>IF(P26="  月　　日","  月　　日",IF(AK27+1&lt;$AB$2,$AB$2,AK27+1))</f>
        <v xml:space="preserve">  月　　日</v>
      </c>
      <c r="M26" s="255"/>
      <c r="N26" s="255"/>
      <c r="O26" s="58" t="s">
        <v>143</v>
      </c>
      <c r="P26" s="255" t="str">
        <f t="shared" si="5"/>
        <v xml:space="preserve">  月　　日</v>
      </c>
      <c r="Q26" s="255"/>
      <c r="R26" s="255"/>
      <c r="S26" s="255"/>
      <c r="T26" s="83"/>
      <c r="U26" s="61" t="s">
        <v>145</v>
      </c>
      <c r="V26" s="344"/>
      <c r="W26" s="345"/>
      <c r="X26" s="344"/>
      <c r="Y26" s="346"/>
      <c r="Z26" s="261">
        <f t="shared" si="0"/>
        <v>0</v>
      </c>
      <c r="AA26" s="335"/>
      <c r="AB26" s="335"/>
      <c r="AC26" s="336"/>
      <c r="AD26" s="337"/>
      <c r="AE26" s="273"/>
      <c r="AF26" s="274"/>
      <c r="AG26" s="40" t="s">
        <v>165</v>
      </c>
      <c r="AI26" s="52" t="e">
        <f t="shared" si="4"/>
        <v>#NUM!</v>
      </c>
      <c r="AJ26" s="34"/>
      <c r="AK26" s="52" t="e">
        <f>IF(AI26&gt;=EOMONTH($AO$16,-10),EOMONTH($AO$16,-10),AI26)</f>
        <v>#NUM!</v>
      </c>
      <c r="AM26" s="34"/>
      <c r="AT26" s="34"/>
      <c r="AU26" s="34"/>
      <c r="AV26" s="34"/>
      <c r="AW26" s="34"/>
      <c r="AX26" s="34"/>
      <c r="AY26" s="34"/>
      <c r="AZ26" s="34"/>
      <c r="BA26" s="34"/>
    </row>
    <row r="27" spans="1:53" ht="25.25" customHeight="1">
      <c r="A27" s="36">
        <v>13</v>
      </c>
      <c r="B27" s="254" t="str">
        <f>IF(F27="  月　　日","  月　　日",IF(EDATE($F$14,-13)&lt;$AB$2,$AB$2,EDATE($F$14,-13)))</f>
        <v xml:space="preserve">  月　　日</v>
      </c>
      <c r="C27" s="255"/>
      <c r="D27" s="255"/>
      <c r="E27" s="58" t="s">
        <v>143</v>
      </c>
      <c r="F27" s="255" t="str">
        <f>IF(OR(B26=$AB$2,B26="  月　　日"),"  月　　日",B26-1)</f>
        <v xml:space="preserve">  月　　日</v>
      </c>
      <c r="G27" s="255"/>
      <c r="H27" s="255"/>
      <c r="I27" s="256"/>
      <c r="J27" s="59"/>
      <c r="K27" s="60" t="s">
        <v>147</v>
      </c>
      <c r="L27" s="255" t="str">
        <f>IF(P27="  月　　日","  月　　日",IF(AK28+1&lt;$AB$2,$AB$2,AK28+1))</f>
        <v xml:space="preserve">  月　　日</v>
      </c>
      <c r="M27" s="255"/>
      <c r="N27" s="255"/>
      <c r="O27" s="58" t="s">
        <v>143</v>
      </c>
      <c r="P27" s="255" t="str">
        <f t="shared" si="5"/>
        <v xml:space="preserve">  月　　日</v>
      </c>
      <c r="Q27" s="255"/>
      <c r="R27" s="255"/>
      <c r="S27" s="255"/>
      <c r="T27" s="84"/>
      <c r="U27" s="61" t="s">
        <v>145</v>
      </c>
      <c r="V27" s="338"/>
      <c r="W27" s="339"/>
      <c r="X27" s="338"/>
      <c r="Y27" s="340"/>
      <c r="Z27" s="261">
        <f t="shared" si="0"/>
        <v>0</v>
      </c>
      <c r="AA27" s="341"/>
      <c r="AB27" s="341"/>
      <c r="AC27" s="342"/>
      <c r="AD27" s="343"/>
      <c r="AE27" s="273"/>
      <c r="AF27" s="274"/>
      <c r="AG27" s="40"/>
      <c r="AI27" s="52" t="e">
        <f t="shared" si="4"/>
        <v>#NUM!</v>
      </c>
      <c r="AJ27" s="34"/>
      <c r="AK27" s="52" t="e">
        <f>IF(AI27&gt;=EOMONTH($AO$16,-11),EOMONTH($AO$16,-11),AI27)</f>
        <v>#NUM!</v>
      </c>
      <c r="AM27" s="34"/>
      <c r="AT27" s="34"/>
      <c r="AU27" s="34"/>
      <c r="AV27" s="34"/>
      <c r="AW27" s="34"/>
      <c r="AX27" s="34"/>
      <c r="AY27" s="34"/>
      <c r="AZ27" s="34"/>
      <c r="BA27" s="34"/>
    </row>
    <row r="28" spans="1:53" ht="25.25" customHeight="1">
      <c r="A28" s="36">
        <v>14</v>
      </c>
      <c r="B28" s="350"/>
      <c r="C28" s="351"/>
      <c r="D28" s="351"/>
      <c r="E28" s="58" t="s">
        <v>143</v>
      </c>
      <c r="F28" s="352"/>
      <c r="G28" s="352"/>
      <c r="H28" s="352"/>
      <c r="I28" s="353"/>
      <c r="J28" s="59"/>
      <c r="K28" s="60" t="s">
        <v>147</v>
      </c>
      <c r="L28" s="352"/>
      <c r="M28" s="352"/>
      <c r="N28" s="352"/>
      <c r="O28" s="58" t="s">
        <v>143</v>
      </c>
      <c r="P28" s="352"/>
      <c r="Q28" s="352"/>
      <c r="R28" s="352"/>
      <c r="S28" s="352"/>
      <c r="T28" s="85"/>
      <c r="U28" s="61" t="s">
        <v>145</v>
      </c>
      <c r="V28" s="360"/>
      <c r="W28" s="361"/>
      <c r="X28" s="360"/>
      <c r="Y28" s="362"/>
      <c r="Z28" s="261">
        <f t="shared" si="0"/>
        <v>0</v>
      </c>
      <c r="AA28" s="347"/>
      <c r="AB28" s="347"/>
      <c r="AC28" s="348"/>
      <c r="AD28" s="349"/>
      <c r="AE28" s="273"/>
      <c r="AF28" s="274"/>
      <c r="AG28" s="40" t="s">
        <v>166</v>
      </c>
      <c r="AI28" s="52" t="e">
        <f t="shared" si="4"/>
        <v>#NUM!</v>
      </c>
      <c r="AK28" s="52" t="e">
        <f>IF(AI28&gt;=EOMONTH($AO$16,-12),EOMONTH($AO$16,-12),AI28)</f>
        <v>#NUM!</v>
      </c>
    </row>
    <row r="29" spans="1:53" ht="25.75" customHeight="1">
      <c r="A29" s="36">
        <v>15</v>
      </c>
      <c r="B29" s="350"/>
      <c r="C29" s="351"/>
      <c r="D29" s="351"/>
      <c r="E29" s="58" t="s">
        <v>143</v>
      </c>
      <c r="F29" s="352"/>
      <c r="G29" s="352"/>
      <c r="H29" s="352"/>
      <c r="I29" s="353"/>
      <c r="J29" s="59"/>
      <c r="K29" s="60" t="s">
        <v>147</v>
      </c>
      <c r="L29" s="352"/>
      <c r="M29" s="352"/>
      <c r="N29" s="352"/>
      <c r="O29" s="58" t="s">
        <v>143</v>
      </c>
      <c r="P29" s="352"/>
      <c r="Q29" s="352"/>
      <c r="R29" s="352"/>
      <c r="S29" s="352"/>
      <c r="T29" s="86"/>
      <c r="U29" s="61" t="s">
        <v>145</v>
      </c>
      <c r="V29" s="354"/>
      <c r="W29" s="355"/>
      <c r="X29" s="354"/>
      <c r="Y29" s="356"/>
      <c r="Z29" s="261">
        <f t="shared" si="0"/>
        <v>0</v>
      </c>
      <c r="AA29" s="357"/>
      <c r="AB29" s="357"/>
      <c r="AC29" s="358"/>
      <c r="AD29" s="359"/>
      <c r="AE29" s="273"/>
      <c r="AF29" s="274"/>
      <c r="AG29" s="40" t="s">
        <v>159</v>
      </c>
      <c r="AI29" s="52" t="e">
        <f t="shared" si="4"/>
        <v>#NUM!</v>
      </c>
      <c r="AK29" s="52" t="e">
        <f>IF(AI29&gt;=EOMONTH($AO$16,-13),EOMONTH($AO$16,-13),AI29)</f>
        <v>#NUM!</v>
      </c>
    </row>
    <row r="30" spans="1:53" ht="25.75" customHeight="1">
      <c r="A30" s="36">
        <v>16</v>
      </c>
      <c r="B30" s="350"/>
      <c r="C30" s="351"/>
      <c r="D30" s="351"/>
      <c r="E30" s="58" t="s">
        <v>143</v>
      </c>
      <c r="F30" s="352"/>
      <c r="G30" s="352"/>
      <c r="H30" s="352"/>
      <c r="I30" s="353"/>
      <c r="J30" s="59"/>
      <c r="K30" s="60" t="s">
        <v>147</v>
      </c>
      <c r="L30" s="373"/>
      <c r="M30" s="352"/>
      <c r="N30" s="352"/>
      <c r="O30" s="58" t="s">
        <v>143</v>
      </c>
      <c r="P30" s="352"/>
      <c r="Q30" s="352"/>
      <c r="R30" s="352"/>
      <c r="S30" s="352"/>
      <c r="T30" s="87"/>
      <c r="U30" s="61" t="s">
        <v>145</v>
      </c>
      <c r="V30" s="374"/>
      <c r="W30" s="375"/>
      <c r="X30" s="374"/>
      <c r="Y30" s="376"/>
      <c r="Z30" s="261">
        <f t="shared" si="0"/>
        <v>0</v>
      </c>
      <c r="AA30" s="363"/>
      <c r="AB30" s="363"/>
      <c r="AC30" s="364"/>
      <c r="AD30" s="365"/>
      <c r="AE30" s="273"/>
      <c r="AF30" s="274"/>
      <c r="AG30" s="40"/>
    </row>
    <row r="31" spans="1:53" ht="25.75" customHeight="1">
      <c r="A31" s="36">
        <v>17</v>
      </c>
      <c r="B31" s="350"/>
      <c r="C31" s="351"/>
      <c r="D31" s="351"/>
      <c r="E31" s="58" t="s">
        <v>143</v>
      </c>
      <c r="F31" s="352"/>
      <c r="G31" s="352"/>
      <c r="H31" s="352"/>
      <c r="I31" s="353"/>
      <c r="J31" s="59"/>
      <c r="K31" s="60" t="s">
        <v>147</v>
      </c>
      <c r="L31" s="366"/>
      <c r="M31" s="352"/>
      <c r="N31" s="352"/>
      <c r="O31" s="58" t="s">
        <v>143</v>
      </c>
      <c r="P31" s="352"/>
      <c r="Q31" s="352"/>
      <c r="R31" s="352"/>
      <c r="S31" s="352"/>
      <c r="T31" s="88"/>
      <c r="U31" s="61" t="s">
        <v>145</v>
      </c>
      <c r="V31" s="367"/>
      <c r="W31" s="368"/>
      <c r="X31" s="367"/>
      <c r="Y31" s="369"/>
      <c r="Z31" s="261">
        <f t="shared" si="0"/>
        <v>0</v>
      </c>
      <c r="AA31" s="370"/>
      <c r="AB31" s="370"/>
      <c r="AC31" s="371"/>
      <c r="AD31" s="372"/>
      <c r="AE31" s="273"/>
      <c r="AF31" s="274"/>
      <c r="AG31" s="40" t="s">
        <v>167</v>
      </c>
    </row>
    <row r="32" spans="1:53" ht="25.75" customHeight="1">
      <c r="A32" s="36">
        <v>18</v>
      </c>
      <c r="B32" s="350"/>
      <c r="C32" s="351"/>
      <c r="D32" s="351"/>
      <c r="E32" s="58" t="s">
        <v>143</v>
      </c>
      <c r="F32" s="352"/>
      <c r="G32" s="352"/>
      <c r="H32" s="352"/>
      <c r="I32" s="353"/>
      <c r="J32" s="59"/>
      <c r="K32" s="60" t="s">
        <v>147</v>
      </c>
      <c r="L32" s="352"/>
      <c r="M32" s="352"/>
      <c r="N32" s="352"/>
      <c r="O32" s="58" t="s">
        <v>143</v>
      </c>
      <c r="P32" s="352"/>
      <c r="Q32" s="352"/>
      <c r="R32" s="352"/>
      <c r="S32" s="352"/>
      <c r="T32" s="89"/>
      <c r="U32" s="61" t="s">
        <v>145</v>
      </c>
      <c r="V32" s="386"/>
      <c r="W32" s="387"/>
      <c r="X32" s="386"/>
      <c r="Y32" s="388"/>
      <c r="Z32" s="261">
        <f t="shared" si="0"/>
        <v>0</v>
      </c>
      <c r="AA32" s="377"/>
      <c r="AB32" s="377"/>
      <c r="AC32" s="378"/>
      <c r="AD32" s="379"/>
      <c r="AE32" s="273"/>
      <c r="AF32" s="274"/>
      <c r="AG32" s="40" t="s">
        <v>160</v>
      </c>
    </row>
    <row r="33" spans="1:32" ht="25.75" customHeight="1">
      <c r="A33" s="36">
        <v>19</v>
      </c>
      <c r="B33" s="350"/>
      <c r="C33" s="351"/>
      <c r="D33" s="351"/>
      <c r="E33" s="58" t="s">
        <v>143</v>
      </c>
      <c r="F33" s="352"/>
      <c r="G33" s="352"/>
      <c r="H33" s="352"/>
      <c r="I33" s="353"/>
      <c r="J33" s="59"/>
      <c r="K33" s="60" t="s">
        <v>147</v>
      </c>
      <c r="L33" s="352"/>
      <c r="M33" s="352"/>
      <c r="N33" s="352"/>
      <c r="O33" s="58" t="s">
        <v>143</v>
      </c>
      <c r="P33" s="352"/>
      <c r="Q33" s="352"/>
      <c r="R33" s="352"/>
      <c r="S33" s="352"/>
      <c r="T33" s="90"/>
      <c r="U33" s="61" t="s">
        <v>145</v>
      </c>
      <c r="V33" s="380"/>
      <c r="W33" s="381"/>
      <c r="X33" s="380"/>
      <c r="Y33" s="382"/>
      <c r="Z33" s="261">
        <f t="shared" si="0"/>
        <v>0</v>
      </c>
      <c r="AA33" s="383"/>
      <c r="AB33" s="383"/>
      <c r="AC33" s="384"/>
      <c r="AD33" s="385"/>
      <c r="AE33" s="273"/>
      <c r="AF33" s="274"/>
    </row>
    <row r="34" spans="1:32" ht="25.75" customHeight="1">
      <c r="A34" s="36">
        <v>20</v>
      </c>
      <c r="B34" s="350"/>
      <c r="C34" s="351"/>
      <c r="D34" s="351"/>
      <c r="E34" s="58" t="s">
        <v>143</v>
      </c>
      <c r="F34" s="352"/>
      <c r="G34" s="352"/>
      <c r="H34" s="352"/>
      <c r="I34" s="353"/>
      <c r="J34" s="59"/>
      <c r="K34" s="60" t="s">
        <v>147</v>
      </c>
      <c r="L34" s="399"/>
      <c r="M34" s="352"/>
      <c r="N34" s="352"/>
      <c r="O34" s="58" t="s">
        <v>143</v>
      </c>
      <c r="P34" s="352"/>
      <c r="Q34" s="352"/>
      <c r="R34" s="352"/>
      <c r="S34" s="352"/>
      <c r="T34" s="91"/>
      <c r="U34" s="61" t="s">
        <v>145</v>
      </c>
      <c r="V34" s="400"/>
      <c r="W34" s="401"/>
      <c r="X34" s="400"/>
      <c r="Y34" s="402"/>
      <c r="Z34" s="261">
        <f t="shared" si="0"/>
        <v>0</v>
      </c>
      <c r="AA34" s="389"/>
      <c r="AB34" s="389"/>
      <c r="AC34" s="390"/>
      <c r="AD34" s="391"/>
      <c r="AE34" s="273"/>
      <c r="AF34" s="274"/>
    </row>
    <row r="35" spans="1:32" ht="25.25" customHeight="1">
      <c r="A35" s="36">
        <v>21</v>
      </c>
      <c r="B35" s="392"/>
      <c r="C35" s="352"/>
      <c r="D35" s="352"/>
      <c r="E35" s="58" t="s">
        <v>143</v>
      </c>
      <c r="F35" s="352"/>
      <c r="G35" s="352"/>
      <c r="H35" s="352"/>
      <c r="I35" s="353"/>
      <c r="J35" s="59"/>
      <c r="K35" s="60" t="s">
        <v>147</v>
      </c>
      <c r="L35" s="352"/>
      <c r="M35" s="352"/>
      <c r="N35" s="352"/>
      <c r="O35" s="58" t="s">
        <v>143</v>
      </c>
      <c r="P35" s="352"/>
      <c r="Q35" s="352"/>
      <c r="R35" s="352"/>
      <c r="S35" s="352"/>
      <c r="T35" s="92"/>
      <c r="U35" s="61" t="s">
        <v>145</v>
      </c>
      <c r="V35" s="393"/>
      <c r="W35" s="394"/>
      <c r="X35" s="393"/>
      <c r="Y35" s="395"/>
      <c r="Z35" s="261">
        <f t="shared" ref="Z35:Z40" si="6">SUM(V35:Y35)</f>
        <v>0</v>
      </c>
      <c r="AA35" s="396"/>
      <c r="AB35" s="396"/>
      <c r="AC35" s="397"/>
      <c r="AD35" s="398"/>
      <c r="AE35" s="273"/>
      <c r="AF35" s="274"/>
    </row>
    <row r="36" spans="1:32" ht="25.25" customHeight="1">
      <c r="A36" s="36">
        <v>22</v>
      </c>
      <c r="B36" s="392"/>
      <c r="C36" s="352"/>
      <c r="D36" s="352"/>
      <c r="E36" s="58" t="s">
        <v>143</v>
      </c>
      <c r="F36" s="352"/>
      <c r="G36" s="352"/>
      <c r="H36" s="352"/>
      <c r="I36" s="353"/>
      <c r="J36" s="59"/>
      <c r="K36" s="60" t="s">
        <v>147</v>
      </c>
      <c r="L36" s="352"/>
      <c r="M36" s="352"/>
      <c r="N36" s="352"/>
      <c r="O36" s="58" t="s">
        <v>143</v>
      </c>
      <c r="P36" s="352"/>
      <c r="Q36" s="352"/>
      <c r="R36" s="352"/>
      <c r="S36" s="352"/>
      <c r="T36" s="93"/>
      <c r="U36" s="61" t="s">
        <v>145</v>
      </c>
      <c r="V36" s="406"/>
      <c r="W36" s="407"/>
      <c r="X36" s="406"/>
      <c r="Y36" s="408"/>
      <c r="Z36" s="261">
        <f t="shared" si="6"/>
        <v>0</v>
      </c>
      <c r="AA36" s="403"/>
      <c r="AB36" s="403"/>
      <c r="AC36" s="404"/>
      <c r="AD36" s="398"/>
      <c r="AE36" s="273"/>
      <c r="AF36" s="274"/>
    </row>
    <row r="37" spans="1:32" ht="25.25" customHeight="1">
      <c r="A37" s="36">
        <v>23</v>
      </c>
      <c r="B37" s="392"/>
      <c r="C37" s="352"/>
      <c r="D37" s="352"/>
      <c r="E37" s="58" t="s">
        <v>143</v>
      </c>
      <c r="F37" s="352"/>
      <c r="G37" s="352"/>
      <c r="H37" s="352"/>
      <c r="I37" s="353"/>
      <c r="J37" s="59"/>
      <c r="K37" s="60" t="s">
        <v>147</v>
      </c>
      <c r="L37" s="405"/>
      <c r="M37" s="352"/>
      <c r="N37" s="352"/>
      <c r="O37" s="58" t="s">
        <v>143</v>
      </c>
      <c r="P37" s="352"/>
      <c r="Q37" s="352"/>
      <c r="R37" s="352"/>
      <c r="S37" s="352"/>
      <c r="T37" s="93"/>
      <c r="U37" s="61" t="s">
        <v>145</v>
      </c>
      <c r="V37" s="406"/>
      <c r="W37" s="407"/>
      <c r="X37" s="406"/>
      <c r="Y37" s="408"/>
      <c r="Z37" s="261">
        <f t="shared" si="6"/>
        <v>0</v>
      </c>
      <c r="AA37" s="403"/>
      <c r="AB37" s="403"/>
      <c r="AC37" s="404"/>
      <c r="AD37" s="398"/>
      <c r="AE37" s="273"/>
      <c r="AF37" s="274"/>
    </row>
    <row r="38" spans="1:32" ht="25.25" customHeight="1">
      <c r="A38" s="36">
        <v>24</v>
      </c>
      <c r="B38" s="392"/>
      <c r="C38" s="352"/>
      <c r="D38" s="352"/>
      <c r="E38" s="58" t="s">
        <v>143</v>
      </c>
      <c r="F38" s="352"/>
      <c r="G38" s="352"/>
      <c r="H38" s="352"/>
      <c r="I38" s="353"/>
      <c r="J38" s="59"/>
      <c r="K38" s="60" t="s">
        <v>147</v>
      </c>
      <c r="L38" s="352"/>
      <c r="M38" s="352"/>
      <c r="N38" s="352"/>
      <c r="O38" s="58" t="s">
        <v>143</v>
      </c>
      <c r="P38" s="352"/>
      <c r="Q38" s="352"/>
      <c r="R38" s="352"/>
      <c r="S38" s="352"/>
      <c r="T38" s="93"/>
      <c r="U38" s="61" t="s">
        <v>145</v>
      </c>
      <c r="V38" s="406"/>
      <c r="W38" s="407"/>
      <c r="X38" s="406"/>
      <c r="Y38" s="408"/>
      <c r="Z38" s="261">
        <f t="shared" si="6"/>
        <v>0</v>
      </c>
      <c r="AA38" s="403"/>
      <c r="AB38" s="403"/>
      <c r="AC38" s="404"/>
      <c r="AD38" s="418"/>
      <c r="AE38" s="273"/>
      <c r="AF38" s="274"/>
    </row>
    <row r="39" spans="1:32" ht="25.75" customHeight="1">
      <c r="A39" s="36">
        <v>25</v>
      </c>
      <c r="B39" s="392"/>
      <c r="C39" s="352"/>
      <c r="D39" s="352"/>
      <c r="E39" s="58" t="s">
        <v>143</v>
      </c>
      <c r="F39" s="352"/>
      <c r="G39" s="352"/>
      <c r="H39" s="352"/>
      <c r="I39" s="353"/>
      <c r="J39" s="59"/>
      <c r="K39" s="60" t="s">
        <v>147</v>
      </c>
      <c r="L39" s="419"/>
      <c r="M39" s="352"/>
      <c r="N39" s="352"/>
      <c r="O39" s="58" t="s">
        <v>143</v>
      </c>
      <c r="P39" s="352"/>
      <c r="Q39" s="352"/>
      <c r="R39" s="352"/>
      <c r="S39" s="352"/>
      <c r="T39" s="94"/>
      <c r="U39" s="61" t="s">
        <v>145</v>
      </c>
      <c r="V39" s="420"/>
      <c r="W39" s="421"/>
      <c r="X39" s="420"/>
      <c r="Y39" s="422"/>
      <c r="Z39" s="261">
        <f t="shared" si="6"/>
        <v>0</v>
      </c>
      <c r="AA39" s="423"/>
      <c r="AB39" s="423"/>
      <c r="AC39" s="424"/>
      <c r="AD39" s="425"/>
      <c r="AE39" s="273"/>
      <c r="AF39" s="274"/>
    </row>
    <row r="40" spans="1:32" ht="25.75" customHeight="1">
      <c r="A40" s="36">
        <v>26</v>
      </c>
      <c r="B40" s="412"/>
      <c r="C40" s="413"/>
      <c r="D40" s="413"/>
      <c r="E40" s="95" t="s">
        <v>143</v>
      </c>
      <c r="F40" s="413"/>
      <c r="G40" s="413"/>
      <c r="H40" s="413"/>
      <c r="I40" s="414"/>
      <c r="J40" s="96"/>
      <c r="K40" s="62" t="s">
        <v>147</v>
      </c>
      <c r="L40" s="413"/>
      <c r="M40" s="413"/>
      <c r="N40" s="413"/>
      <c r="O40" s="95" t="s">
        <v>143</v>
      </c>
      <c r="P40" s="413"/>
      <c r="Q40" s="413"/>
      <c r="R40" s="413"/>
      <c r="S40" s="413"/>
      <c r="T40" s="97"/>
      <c r="U40" s="63" t="s">
        <v>145</v>
      </c>
      <c r="V40" s="415"/>
      <c r="W40" s="416"/>
      <c r="X40" s="415"/>
      <c r="Y40" s="417"/>
      <c r="Z40" s="409">
        <f t="shared" si="6"/>
        <v>0</v>
      </c>
      <c r="AA40" s="410"/>
      <c r="AB40" s="410"/>
      <c r="AC40" s="411"/>
      <c r="AD40" s="171"/>
      <c r="AE40" s="172"/>
      <c r="AF40" s="173"/>
    </row>
  </sheetData>
  <sheetProtection selectLockedCells="1"/>
  <mergeCells count="247">
    <mergeCell ref="Z40:AC40"/>
    <mergeCell ref="AD40:AF40"/>
    <mergeCell ref="B40:D40"/>
    <mergeCell ref="F40:I40"/>
    <mergeCell ref="L40:N40"/>
    <mergeCell ref="P40:S40"/>
    <mergeCell ref="V40:W40"/>
    <mergeCell ref="X40:Y40"/>
    <mergeCell ref="Z38:AC38"/>
    <mergeCell ref="AD38:AF38"/>
    <mergeCell ref="B39:D39"/>
    <mergeCell ref="F39:I39"/>
    <mergeCell ref="L39:N39"/>
    <mergeCell ref="P39:S39"/>
    <mergeCell ref="V39:W39"/>
    <mergeCell ref="X39:Y39"/>
    <mergeCell ref="Z39:AC39"/>
    <mergeCell ref="AD39:AF39"/>
    <mergeCell ref="B38:D38"/>
    <mergeCell ref="F38:I38"/>
    <mergeCell ref="L38:N38"/>
    <mergeCell ref="P38:S38"/>
    <mergeCell ref="V38:W38"/>
    <mergeCell ref="X38:Y38"/>
    <mergeCell ref="Z36:AC36"/>
    <mergeCell ref="AD36:AF36"/>
    <mergeCell ref="B37:D37"/>
    <mergeCell ref="F37:I37"/>
    <mergeCell ref="L37:N37"/>
    <mergeCell ref="P37:S37"/>
    <mergeCell ref="V37:W37"/>
    <mergeCell ref="X37:Y37"/>
    <mergeCell ref="Z37:AC37"/>
    <mergeCell ref="AD37:AF37"/>
    <mergeCell ref="B36:D36"/>
    <mergeCell ref="F36:I36"/>
    <mergeCell ref="L36:N36"/>
    <mergeCell ref="P36:S36"/>
    <mergeCell ref="V36:W36"/>
    <mergeCell ref="X36:Y36"/>
    <mergeCell ref="Z34:AC34"/>
    <mergeCell ref="AD34:AF34"/>
    <mergeCell ref="B35:D35"/>
    <mergeCell ref="F35:I35"/>
    <mergeCell ref="L35:N35"/>
    <mergeCell ref="P35:S35"/>
    <mergeCell ref="V35:W35"/>
    <mergeCell ref="X35:Y35"/>
    <mergeCell ref="Z35:AC35"/>
    <mergeCell ref="AD35:AF35"/>
    <mergeCell ref="B34:D34"/>
    <mergeCell ref="F34:I34"/>
    <mergeCell ref="L34:N34"/>
    <mergeCell ref="P34:S34"/>
    <mergeCell ref="V34:W34"/>
    <mergeCell ref="X34:Y34"/>
    <mergeCell ref="Z32:AC32"/>
    <mergeCell ref="AD32:AF32"/>
    <mergeCell ref="B33:D33"/>
    <mergeCell ref="F33:I33"/>
    <mergeCell ref="L33:N33"/>
    <mergeCell ref="P33:S33"/>
    <mergeCell ref="V33:W33"/>
    <mergeCell ref="X33:Y33"/>
    <mergeCell ref="Z33:AC33"/>
    <mergeCell ref="AD33:AF33"/>
    <mergeCell ref="B32:D32"/>
    <mergeCell ref="F32:I32"/>
    <mergeCell ref="L32:N32"/>
    <mergeCell ref="P32:S32"/>
    <mergeCell ref="V32:W32"/>
    <mergeCell ref="X32:Y32"/>
    <mergeCell ref="Z30:AC30"/>
    <mergeCell ref="AD30:AF30"/>
    <mergeCell ref="B31:D31"/>
    <mergeCell ref="F31:I31"/>
    <mergeCell ref="L31:N31"/>
    <mergeCell ref="P31:S31"/>
    <mergeCell ref="V31:W31"/>
    <mergeCell ref="X31:Y31"/>
    <mergeCell ref="Z31:AC31"/>
    <mergeCell ref="AD31:AF31"/>
    <mergeCell ref="B30:D30"/>
    <mergeCell ref="F30:I30"/>
    <mergeCell ref="L30:N30"/>
    <mergeCell ref="P30:S30"/>
    <mergeCell ref="V30:W30"/>
    <mergeCell ref="X30:Y30"/>
    <mergeCell ref="Z28:AC28"/>
    <mergeCell ref="AD28:AF28"/>
    <mergeCell ref="B29:D29"/>
    <mergeCell ref="F29:I29"/>
    <mergeCell ref="L29:N29"/>
    <mergeCell ref="P29:S29"/>
    <mergeCell ref="V29:W29"/>
    <mergeCell ref="X29:Y29"/>
    <mergeCell ref="Z29:AC29"/>
    <mergeCell ref="AD29:AF29"/>
    <mergeCell ref="B28:D28"/>
    <mergeCell ref="F28:I28"/>
    <mergeCell ref="L28:N28"/>
    <mergeCell ref="P28:S28"/>
    <mergeCell ref="V28:W28"/>
    <mergeCell ref="X28:Y28"/>
    <mergeCell ref="Z26:AC26"/>
    <mergeCell ref="AD26:AF26"/>
    <mergeCell ref="B27:D27"/>
    <mergeCell ref="F27:I27"/>
    <mergeCell ref="L27:N27"/>
    <mergeCell ref="P27:S27"/>
    <mergeCell ref="V27:W27"/>
    <mergeCell ref="X27:Y27"/>
    <mergeCell ref="Z27:AC27"/>
    <mergeCell ref="AD27:AF27"/>
    <mergeCell ref="B26:D26"/>
    <mergeCell ref="F26:I26"/>
    <mergeCell ref="L26:N26"/>
    <mergeCell ref="P26:S26"/>
    <mergeCell ref="V26:W26"/>
    <mergeCell ref="X26:Y26"/>
    <mergeCell ref="Z24:AC24"/>
    <mergeCell ref="AD24:AF24"/>
    <mergeCell ref="B25:D25"/>
    <mergeCell ref="F25:I25"/>
    <mergeCell ref="L25:N25"/>
    <mergeCell ref="P25:S25"/>
    <mergeCell ref="V25:W25"/>
    <mergeCell ref="X25:Y25"/>
    <mergeCell ref="Z25:AC25"/>
    <mergeCell ref="AD25:AF25"/>
    <mergeCell ref="B24:D24"/>
    <mergeCell ref="F24:I24"/>
    <mergeCell ref="L24:N24"/>
    <mergeCell ref="P24:S24"/>
    <mergeCell ref="V24:W24"/>
    <mergeCell ref="X24:Y24"/>
    <mergeCell ref="Z22:AC22"/>
    <mergeCell ref="AD22:AF22"/>
    <mergeCell ref="B23:D23"/>
    <mergeCell ref="F23:I23"/>
    <mergeCell ref="L23:N23"/>
    <mergeCell ref="P23:S23"/>
    <mergeCell ref="V23:W23"/>
    <mergeCell ref="X23:Y23"/>
    <mergeCell ref="Z23:AC23"/>
    <mergeCell ref="AD23:AF23"/>
    <mergeCell ref="B22:D22"/>
    <mergeCell ref="F22:I22"/>
    <mergeCell ref="L22:N22"/>
    <mergeCell ref="P22:S22"/>
    <mergeCell ref="V22:W22"/>
    <mergeCell ref="X22:Y22"/>
    <mergeCell ref="AD20:AF20"/>
    <mergeCell ref="B21:D21"/>
    <mergeCell ref="F21:I21"/>
    <mergeCell ref="L21:N21"/>
    <mergeCell ref="P21:S21"/>
    <mergeCell ref="V21:W21"/>
    <mergeCell ref="X21:Y21"/>
    <mergeCell ref="Z21:AC21"/>
    <mergeCell ref="AD21:AF21"/>
    <mergeCell ref="B20:D20"/>
    <mergeCell ref="F20:I20"/>
    <mergeCell ref="L20:N20"/>
    <mergeCell ref="P20:S20"/>
    <mergeCell ref="V20:W20"/>
    <mergeCell ref="X20:Y20"/>
    <mergeCell ref="AL17:AO22"/>
    <mergeCell ref="B18:D18"/>
    <mergeCell ref="F18:I18"/>
    <mergeCell ref="L18:N18"/>
    <mergeCell ref="P18:S18"/>
    <mergeCell ref="V18:W18"/>
    <mergeCell ref="X18:Y18"/>
    <mergeCell ref="Z18:AC18"/>
    <mergeCell ref="B17:D17"/>
    <mergeCell ref="F17:I17"/>
    <mergeCell ref="L17:N17"/>
    <mergeCell ref="P17:S17"/>
    <mergeCell ref="V17:W17"/>
    <mergeCell ref="X17:Y17"/>
    <mergeCell ref="AD18:AF18"/>
    <mergeCell ref="B19:D19"/>
    <mergeCell ref="F19:I19"/>
    <mergeCell ref="L19:N19"/>
    <mergeCell ref="P19:S19"/>
    <mergeCell ref="V19:W19"/>
    <mergeCell ref="X19:Y19"/>
    <mergeCell ref="Z19:AC19"/>
    <mergeCell ref="AD19:AF19"/>
    <mergeCell ref="Z20:AC20"/>
    <mergeCell ref="B16:D16"/>
    <mergeCell ref="F16:I16"/>
    <mergeCell ref="L16:N16"/>
    <mergeCell ref="P16:S16"/>
    <mergeCell ref="V16:W16"/>
    <mergeCell ref="X16:Y16"/>
    <mergeCell ref="Z16:AC16"/>
    <mergeCell ref="AD16:AF16"/>
    <mergeCell ref="Z17:AC17"/>
    <mergeCell ref="AD17:AF17"/>
    <mergeCell ref="B15:D15"/>
    <mergeCell ref="F15:I15"/>
    <mergeCell ref="L15:N15"/>
    <mergeCell ref="P15:S15"/>
    <mergeCell ref="V15:W15"/>
    <mergeCell ref="X15:Y15"/>
    <mergeCell ref="Z15:AC15"/>
    <mergeCell ref="AD15:AF15"/>
    <mergeCell ref="AI15:AO15"/>
    <mergeCell ref="Y10:AF10"/>
    <mergeCell ref="B11:AF11"/>
    <mergeCell ref="B12:I13"/>
    <mergeCell ref="J12:K14"/>
    <mergeCell ref="L12:S14"/>
    <mergeCell ref="T12:U14"/>
    <mergeCell ref="V12:AC13"/>
    <mergeCell ref="AD12:AF14"/>
    <mergeCell ref="B14:E14"/>
    <mergeCell ref="F14:I14"/>
    <mergeCell ref="V14:W14"/>
    <mergeCell ref="X14:Y14"/>
    <mergeCell ref="Z14:AC14"/>
    <mergeCell ref="C2:W3"/>
    <mergeCell ref="X2:AA2"/>
    <mergeCell ref="AB2:AF2"/>
    <mergeCell ref="AB3:AF3"/>
    <mergeCell ref="B4:W4"/>
    <mergeCell ref="AB4:AF4"/>
    <mergeCell ref="B5:AF5"/>
    <mergeCell ref="B6:B10"/>
    <mergeCell ref="C6:E6"/>
    <mergeCell ref="F6:Z6"/>
    <mergeCell ref="AA6:AA7"/>
    <mergeCell ref="AB6:AB7"/>
    <mergeCell ref="AC6:AD7"/>
    <mergeCell ref="AE6:AE7"/>
    <mergeCell ref="AF6:AF7"/>
    <mergeCell ref="C7:E7"/>
    <mergeCell ref="F7:Z7"/>
    <mergeCell ref="C8:E8"/>
    <mergeCell ref="F8:AF8"/>
    <mergeCell ref="C9:E9"/>
    <mergeCell ref="F9:AF9"/>
    <mergeCell ref="C10:E10"/>
    <mergeCell ref="F10:V10"/>
    <mergeCell ref="W10:X10"/>
  </mergeCells>
  <phoneticPr fontId="2"/>
  <conditionalFormatting sqref="B15:D27">
    <cfRule type="cellIs" dxfId="5" priority="3" operator="equal">
      <formula>"  月　　日"</formula>
    </cfRule>
  </conditionalFormatting>
  <conditionalFormatting sqref="F14:I14">
    <cfRule type="cellIs" dxfId="4" priority="4" operator="equal">
      <formula>"  月　　日"</formula>
    </cfRule>
  </conditionalFormatting>
  <conditionalFormatting sqref="F16:I27">
    <cfRule type="cellIs" dxfId="3" priority="9" operator="equal">
      <formula>"  月　　日"</formula>
    </cfRule>
  </conditionalFormatting>
  <conditionalFormatting sqref="F6:Z7 F8:AF9 F10:V10 Y10:AF10 F15 J15 P15 T15 B15:D40 L15:N40 V15:Y40 AD15:AF40 F16:J40 P16:T40">
    <cfRule type="containsBlanks" dxfId="2" priority="1">
      <formula>LEN(TRIM(B6))=0</formula>
    </cfRule>
  </conditionalFormatting>
  <conditionalFormatting sqref="L15:N27">
    <cfRule type="cellIs" dxfId="1" priority="2" operator="equal">
      <formula>"  月　　日"</formula>
    </cfRule>
  </conditionalFormatting>
  <conditionalFormatting sqref="P16:S27">
    <cfRule type="cellIs" dxfId="0" priority="5" operator="equal">
      <formula>"  月　　日"</formula>
    </cfRule>
  </conditionalFormatting>
  <dataValidations count="4">
    <dataValidation type="list" allowBlank="1" showInputMessage="1" showErrorMessage="1" sqref="Y10:AF10" xr:uid="{8F32FC71-C94A-45AE-BE49-E7406AAF10EC}">
      <formula1>$AI$8:$AI$10</formula1>
    </dataValidation>
    <dataValidation type="date" operator="lessThanOrEqual" allowBlank="1" showInputMessage="1" showErrorMessage="1" errorTitle="日付不整合" error="離職年月日以前の日付を入力してください" prompt="「西暦/月/日」の形式で入力してください。" sqref="AB2:AF2" xr:uid="{25608D62-F643-4ACA-A744-0BA22FBAED16}">
      <formula1>AB3</formula1>
    </dataValidation>
    <dataValidation type="date" operator="greaterThanOrEqual" allowBlank="1" showInputMessage="1" showErrorMessage="1" errorTitle="日付不整合" error="取得年月日以降の日付を入力してください" prompt="「西暦/月/日」の形式で入力してください。" sqref="AB3:AF3" xr:uid="{C687A6B3-6BB2-4CA3-83F1-DE309FF7F464}">
      <formula1>AB2</formula1>
    </dataValidation>
    <dataValidation type="list" allowBlank="1" showInputMessage="1" showErrorMessage="1" sqref="AB4" xr:uid="{98FFC57E-A014-46E5-B8EF-B67B449708A8}">
      <formula1>"1,2,3,4,5,6,7,8,9,10,11,12,13,14,15,16,17,18,19,20,21,22,23,24,25,26,27,28,29,30,31"</formula1>
    </dataValidation>
  </dataValidations>
  <pageMargins left="0.39370078740157483" right="0" top="0.78740157480314965" bottom="0.19685039370078741" header="0.51181102362204722" footer="0.51181102362204722"/>
  <pageSetup paperSize="9" orientation="portrait" r:id="rId1"/>
  <headerFooter alignWithMargins="0">
    <oddFooter>&amp;L&amp;D&amp;C&amp;8浜松商工会議所　電話：053-452-1113　メール：rouho@hamamatsu-cci.or.jp&amp;R（　/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vt:lpstr>
      <vt:lpstr>退社</vt:lpstr>
      <vt:lpstr>離職票欄</vt:lpstr>
      <vt:lpstr>記入例!Print_Area</vt:lpstr>
      <vt:lpstr>退社!Print_Area</vt:lpstr>
      <vt:lpstr>離職票欄!Print_Area</vt:lpstr>
    </vt:vector>
  </TitlesOfParts>
  <Company>TMC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tmcadmin</dc:creator>
  <cp:lastModifiedBy>川畑 なつ美</cp:lastModifiedBy>
  <cp:lastPrinted>2026-05-18T02:20:18Z</cp:lastPrinted>
  <dcterms:created xsi:type="dcterms:W3CDTF">2021-02-03T00:33:49Z</dcterms:created>
  <dcterms:modified xsi:type="dcterms:W3CDTF">2026-05-18T02:20:27Z</dcterms:modified>
</cp:coreProperties>
</file>