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13_ncr:1_{6984612B-C4C0-4328-A7A2-2BA263BC2EE1}" xr6:coauthVersionLast="47" xr6:coauthVersionMax="47" xr10:uidLastSave="{00000000-0000-0000-0000-000000000000}"/>
  <bookViews>
    <workbookView xWindow="28680" yWindow="-120" windowWidth="29040" windowHeight="15720" activeTab="1" xr2:uid="{00000000-000D-0000-FFFF-FFFF00000000}"/>
  </bookViews>
  <sheets>
    <sheet name="記入例" sheetId="6" r:id="rId1"/>
    <sheet name="退社" sheetId="1" r:id="rId2"/>
    <sheet name="離職票欄" sheetId="5" r:id="rId3"/>
  </sheets>
  <definedNames>
    <definedName name="_xlnm.Print_Area" localSheetId="0">記入例!$A$1:$Z$50</definedName>
    <definedName name="_xlnm.Print_Area" localSheetId="1">退社!$A$1:$Z$50</definedName>
    <definedName name="_xlnm.Print_Area" localSheetId="2">離職票欄!$A$5:$AF$27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6" l="1"/>
  <c r="AM43" i="6" s="1"/>
  <c r="AI43" i="6"/>
  <c r="AL43" i="6" l="1"/>
  <c r="AN43" i="6" s="1"/>
  <c r="Z40" i="5"/>
  <c r="Z39" i="5"/>
  <c r="Z38" i="5"/>
  <c r="Z37" i="5"/>
  <c r="Z36" i="5"/>
  <c r="Z35" i="5"/>
  <c r="Z34" i="5"/>
  <c r="Z33" i="5"/>
  <c r="Z32" i="5"/>
  <c r="Z31" i="5"/>
  <c r="Z30" i="5"/>
  <c r="Z29" i="5"/>
  <c r="Z28" i="5"/>
  <c r="Z27" i="5"/>
  <c r="Z26" i="5"/>
  <c r="Z25" i="5"/>
  <c r="Z24" i="5"/>
  <c r="Z23" i="5"/>
  <c r="Z22" i="5"/>
  <c r="Z21" i="5"/>
  <c r="Z20" i="5"/>
  <c r="Z19" i="5"/>
  <c r="Z18" i="5"/>
  <c r="Z17" i="5"/>
  <c r="AL16" i="5"/>
  <c r="AN16" i="5" s="1"/>
  <c r="AI16" i="5"/>
  <c r="AK16" i="5" s="1"/>
  <c r="Z16" i="5"/>
  <c r="Z15" i="5"/>
  <c r="AI14" i="5"/>
  <c r="F14" i="5"/>
  <c r="B15" i="5" s="1"/>
  <c r="F16" i="5" s="1"/>
  <c r="B16" i="5" s="1"/>
  <c r="F17" i="5" s="1"/>
  <c r="B17" i="5" s="1"/>
  <c r="F18" i="5" s="1"/>
  <c r="B18" i="5" s="1"/>
  <c r="F19" i="5" s="1"/>
  <c r="B19" i="5" s="1"/>
  <c r="F20" i="5" s="1"/>
  <c r="B20" i="5" s="1"/>
  <c r="F21" i="5" s="1"/>
  <c r="B21" i="5" s="1"/>
  <c r="F22" i="5" s="1"/>
  <c r="B22" i="5" s="1"/>
  <c r="F23" i="5" s="1"/>
  <c r="B23" i="5" s="1"/>
  <c r="F24" i="5" s="1"/>
  <c r="B24" i="5" s="1"/>
  <c r="F25" i="5" s="1"/>
  <c r="B25" i="5" s="1"/>
  <c r="F26" i="5" s="1"/>
  <c r="B26" i="5" s="1"/>
  <c r="F27" i="5" s="1"/>
  <c r="B27" i="5" s="1"/>
  <c r="AF6" i="5"/>
  <c r="AE6" i="5"/>
  <c r="AC6" i="5"/>
  <c r="AB6" i="5"/>
  <c r="AO16" i="5" l="1"/>
  <c r="AI17" i="5" l="1"/>
  <c r="AK17" i="5" s="1"/>
  <c r="AI18" i="5" s="1"/>
  <c r="AK18" i="5" s="1"/>
  <c r="AI19" i="5" s="1"/>
  <c r="AK19" i="5" s="1"/>
  <c r="AI20" i="5" s="1"/>
  <c r="AK20" i="5" s="1"/>
  <c r="AI21" i="5" s="1"/>
  <c r="AK21" i="5" s="1"/>
  <c r="AI22" i="5" s="1"/>
  <c r="AK22" i="5" s="1"/>
  <c r="AI23" i="5" s="1"/>
  <c r="AK23" i="5" s="1"/>
  <c r="AI24" i="5" s="1"/>
  <c r="AK24" i="5" s="1"/>
  <c r="AI25" i="5" s="1"/>
  <c r="AK25" i="5" s="1"/>
  <c r="AI26" i="5" s="1"/>
  <c r="AK26" i="5" s="1"/>
  <c r="AI27" i="5" s="1"/>
  <c r="AK27" i="5" s="1"/>
  <c r="AI28" i="5" s="1"/>
  <c r="AK28" i="5" s="1"/>
  <c r="AI29" i="5" s="1"/>
  <c r="AK29" i="5" s="1"/>
  <c r="L15" i="5"/>
  <c r="P16" i="5" s="1"/>
  <c r="L16" i="5" l="1"/>
  <c r="P17" i="5" s="1"/>
  <c r="L17" i="5" s="1"/>
  <c r="P18" i="5" s="1"/>
  <c r="L18" i="5" s="1"/>
  <c r="P19" i="5" s="1"/>
  <c r="L19" i="5" s="1"/>
  <c r="P20" i="5" s="1"/>
  <c r="L20" i="5" s="1"/>
  <c r="P21" i="5" s="1"/>
  <c r="L21" i="5" s="1"/>
  <c r="P22" i="5" s="1"/>
  <c r="L22" i="5" s="1"/>
  <c r="P23" i="5" s="1"/>
  <c r="L23" i="5" s="1"/>
  <c r="P24" i="5" s="1"/>
  <c r="L24" i="5" s="1"/>
  <c r="P25" i="5" s="1"/>
  <c r="L25" i="5" s="1"/>
  <c r="P26" i="5" s="1"/>
  <c r="L26" i="5" s="1"/>
  <c r="P27" i="5" s="1"/>
  <c r="L27" i="5" s="1"/>
  <c r="AK43" i="1"/>
  <c r="AM43" i="1" s="1"/>
  <c r="AI43" i="1"/>
  <c r="AL43" i="1" l="1"/>
  <c r="AN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C11" authorId="0" shapeId="0" xr:uid="{0AB0FDEA-59EB-4B7C-8707-8B7D8F438D73}">
      <text>
        <r>
          <rPr>
            <sz val="9"/>
            <color indexed="81"/>
            <rFont val="MS P ゴシック"/>
            <family val="3"/>
            <charset val="128"/>
          </rPr>
          <t xml:space="preserve">
・以下の場合、添付書類も提出してください。
　　①　外国人労働者の場合　→　在留カード
　　②　解雇、重責解雇の場合　
　　　　→　解雇通知書、就業規則の該当箇所
　　③　契約期間満了の場合　
　　　　→　契約期間すべての契約書or雇入通知書
　　④　定年の場合　→　就業規則の該当箇所
　　⑤　休業手当の支給がある場合　
　　　　→　該当期間のタイムカード(出勤簿)、賃金台帳
</t>
        </r>
      </text>
    </comment>
  </commentList>
</comments>
</file>

<file path=xl/sharedStrings.xml><?xml version="1.0" encoding="utf-8"?>
<sst xmlns="http://schemas.openxmlformats.org/spreadsheetml/2006/main" count="464" uniqueCount="172">
  <si>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</si>
  <si>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</si>
  <si>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</si>
  <si>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</si>
  <si>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</si>
  <si>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</si>
  <si>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</si>
  <si>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</si>
  <si>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</si>
  <si>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</si>
  <si>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</si>
  <si>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</si>
  <si>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</si>
  <si>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</si>
  <si>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</si>
  <si>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</si>
  <si>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</si>
  <si>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</si>
  <si>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</si>
  <si>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記載内容に関する確認書（被保険者）または疎明書（事業主）を添付</t>
    <rPh sb="0" eb="2">
      <t>キサイ</t>
    </rPh>
    <rPh sb="2" eb="4">
      <t>ナイヨウ</t>
    </rPh>
    <rPh sb="5" eb="6">
      <t>カン</t>
    </rPh>
    <rPh sb="8" eb="11">
      <t>カクニンショ</t>
    </rPh>
    <rPh sb="12" eb="16">
      <t>ヒホケンシャ</t>
    </rPh>
    <rPh sb="20" eb="22">
      <t>ソメイ</t>
    </rPh>
    <rPh sb="22" eb="23">
      <t>ショ</t>
    </rPh>
    <rPh sb="24" eb="27">
      <t>ジギョウヌシ</t>
    </rPh>
    <rPh sb="29" eb="31">
      <t>テンプ</t>
    </rPh>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</si>
  <si>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</si>
  <si>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</si>
  <si>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</si>
  <si>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</si>
  <si>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</si>
  <si>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</si>
  <si>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</si>
  <si>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</si>
  <si>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</si>
  <si>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</si>
  <si>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</si>
  <si>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</si>
  <si>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</si>
  <si>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</si>
  <si>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</si>
  <si>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</si>
  <si>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</si>
  <si>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</si>
  <si>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</si>
  <si>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</si>
  <si>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</si>
  <si>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</si>
  <si>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</si>
  <si>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</si>
  <si>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</si>
  <si>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</si>
  <si>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</si>
  <si>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</si>
  <si>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</si>
  <si>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</si>
  <si>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</si>
  <si>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</si>
  <si>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</si>
  <si>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</si>
  <si>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※事務
処理欄</t>
    <rPh sb="1" eb="3">
      <t>ジム</t>
    </rPh>
    <rPh sb="4" eb="6">
      <t>ショリ</t>
    </rPh>
    <rPh sb="6" eb="7">
      <t>ラン</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</si>
  <si>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</si>
  <si>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</si>
  <si>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</si>
  <si>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</si>
  <si>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</si>
  <si>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</si>
  <si>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</si>
  <si>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</si>
  <si>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</si>
  <si>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</si>
  <si>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</si>
  <si>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</si>
  <si>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</si>
  <si>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</si>
  <si>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</si>
  <si>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</si>
  <si>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</si>
  <si>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退職理由の確認資料を添付　※退職届(写)、契約期間満了時は直近の雇用契約書(写)など</t>
    <rPh sb="0" eb="2">
      <t>タイショク</t>
    </rPh>
    <rPh sb="2" eb="4">
      <t>リユウ</t>
    </rPh>
    <rPh sb="5" eb="7">
      <t>カクニン</t>
    </rPh>
    <rPh sb="7" eb="9">
      <t>シリョウ</t>
    </rPh>
    <rPh sb="10" eb="12">
      <t>テンプ</t>
    </rPh>
    <rPh sb="14" eb="17">
      <t>タイショクトドケ</t>
    </rPh>
    <rPh sb="21" eb="23">
      <t>ケイヤク</t>
    </rPh>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</si>
  <si>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</si>
  <si>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退職日前1年分の賃金台帳を添付</t>
    <rPh sb="13" eb="15">
      <t>テンプ</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</si>
  <si>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</si>
  <si>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</si>
  <si>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</si>
  <si>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</si>
  <si>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</si>
  <si>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</si>
  <si>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</si>
  <si>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</si>
  <si>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</si>
  <si>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</si>
  <si>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</si>
  <si>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</si>
  <si>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</si>
  <si>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</si>
  <si>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</si>
  <si>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</si>
  <si>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</si>
  <si>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</si>
  <si>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</si>
  <si>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</si>
  <si>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</si>
  <si>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</si>
  <si>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</si>
  <si>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</si>
  <si>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</si>
  <si>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</si>
  <si>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</si>
  <si>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</si>
  <si>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</si>
  <si>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</si>
  <si>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</si>
  <si>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</si>
  <si>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</si>
  <si>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</si>
  <si>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</si>
  <si>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</si>
  <si>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</si>
  <si>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</si>
  <si>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</si>
  <si>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</si>
  <si>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①年月日を西暦で入力してください→</t>
    <rPh sb="1" eb="4">
      <t>ネンガッピ</t>
    </rPh>
    <rPh sb="5" eb="7">
      <t>セイレキ</t>
    </rPh>
    <rPh sb="8" eb="10">
      <t>ニュウリョク</t>
    </rPh>
    <phoneticPr fontId="12"/>
  </si>
  <si>
    <t>取得年月日
（≒入社）</t>
    <rPh sb="0" eb="2">
      <t>シュトク</t>
    </rPh>
    <rPh sb="2" eb="5">
      <t>ネンガッピ</t>
    </rPh>
    <rPh sb="8" eb="10">
      <t>ニュウシャ</t>
    </rPh>
    <phoneticPr fontId="12"/>
  </si>
  <si>
    <t>※離職年月日までの期間が1年未満の場合は必ず入力してください。（1年以上の場合は空欄可）</t>
    <phoneticPr fontId="12"/>
  </si>
  <si>
    <t>離職年月日</t>
    <rPh sb="0" eb="2">
      <t>リショク</t>
    </rPh>
    <rPh sb="2" eb="5">
      <t>ネンガッピ</t>
    </rPh>
    <phoneticPr fontId="12"/>
  </si>
  <si>
    <t>②　↓離職者の氏名、住所、電話番号、賃金形態を入力してください</t>
    <rPh sb="3" eb="6">
      <t>リショクシャ</t>
    </rPh>
    <rPh sb="7" eb="9">
      <t>シメイ</t>
    </rPh>
    <rPh sb="10" eb="12">
      <t>ジュウショ</t>
    </rPh>
    <rPh sb="13" eb="15">
      <t>デンワ</t>
    </rPh>
    <rPh sb="15" eb="17">
      <t>バンゴウ</t>
    </rPh>
    <rPh sb="18" eb="20">
      <t>チンギン</t>
    </rPh>
    <rPh sb="20" eb="22">
      <t>ケイタイ</t>
    </rPh>
    <rPh sb="23" eb="25">
      <t>ニュウリョク</t>
    </rPh>
    <phoneticPr fontId="12"/>
  </si>
  <si>
    <t>賃金締切日</t>
    <rPh sb="0" eb="2">
      <t>チンギン</t>
    </rPh>
    <rPh sb="2" eb="5">
      <t>シメキリビ</t>
    </rPh>
    <phoneticPr fontId="12"/>
  </si>
  <si>
    <t>※毎月末日締めの場合は「31」を入力してください。</t>
    <rPh sb="1" eb="3">
      <t>マイツキ</t>
    </rPh>
    <rPh sb="5" eb="6">
      <t>シ</t>
    </rPh>
    <rPh sb="8" eb="10">
      <t>バアイ</t>
    </rPh>
    <phoneticPr fontId="12"/>
  </si>
  <si>
    <t>雇用保険被保険者離職証明書</t>
    <rPh sb="0" eb="2">
      <t>コヨウ</t>
    </rPh>
    <rPh sb="2" eb="4">
      <t>ホケン</t>
    </rPh>
    <rPh sb="4" eb="8">
      <t>ヒホケンシャ</t>
    </rPh>
    <rPh sb="8" eb="10">
      <t>リショク</t>
    </rPh>
    <rPh sb="10" eb="13">
      <t>ショウメイショ</t>
    </rPh>
    <phoneticPr fontId="12"/>
  </si>
  <si>
    <t>離職者の</t>
    <rPh sb="0" eb="3">
      <t>リショクシャ</t>
    </rPh>
    <phoneticPr fontId="12"/>
  </si>
  <si>
    <t>フリガナ</t>
    <phoneticPr fontId="12"/>
  </si>
  <si>
    <t>離職
年月日</t>
    <rPh sb="0" eb="2">
      <t>リショク</t>
    </rPh>
    <rPh sb="3" eb="6">
      <t>ネンガッピ</t>
    </rPh>
    <phoneticPr fontId="12"/>
  </si>
  <si>
    <t>氏名</t>
    <phoneticPr fontId="12"/>
  </si>
  <si>
    <t>〒</t>
  </si>
  <si>
    <t>月給</t>
    <rPh sb="0" eb="2">
      <t>ゲッキュウ</t>
    </rPh>
    <phoneticPr fontId="12"/>
  </si>
  <si>
    <t>住所</t>
    <rPh sb="0" eb="2">
      <t>ジュウショ</t>
    </rPh>
    <phoneticPr fontId="12"/>
  </si>
  <si>
    <t>日給</t>
    <rPh sb="0" eb="2">
      <t>ニッキュウ</t>
    </rPh>
    <phoneticPr fontId="12"/>
  </si>
  <si>
    <t>電話番号</t>
    <rPh sb="0" eb="2">
      <t>デンワ</t>
    </rPh>
    <rPh sb="2" eb="4">
      <t>バンゴウ</t>
    </rPh>
    <phoneticPr fontId="12"/>
  </si>
  <si>
    <t>賃金形態</t>
    <rPh sb="0" eb="4">
      <t>チンギンケイタイ</t>
    </rPh>
    <phoneticPr fontId="12"/>
  </si>
  <si>
    <t>時給</t>
    <rPh sb="0" eb="2">
      <t>ジキュウ</t>
    </rPh>
    <phoneticPr fontId="12"/>
  </si>
  <si>
    <t>離職の日以前の賃金支払状況等</t>
    <rPh sb="0" eb="2">
      <t>リショク</t>
    </rPh>
    <rPh sb="3" eb="4">
      <t>ヒ</t>
    </rPh>
    <rPh sb="4" eb="6">
      <t>イゼン</t>
    </rPh>
    <rPh sb="7" eb="9">
      <t>チンギン</t>
    </rPh>
    <rPh sb="9" eb="11">
      <t>シハラ</t>
    </rPh>
    <rPh sb="11" eb="13">
      <t>ジョウキョウ</t>
    </rPh>
    <rPh sb="13" eb="14">
      <t>トウ</t>
    </rPh>
    <phoneticPr fontId="12"/>
  </si>
  <si>
    <t>被保険者期間
算定対象期間</t>
    <rPh sb="0" eb="4">
      <t>ヒホケンシャ</t>
    </rPh>
    <rPh sb="4" eb="6">
      <t>キカン</t>
    </rPh>
    <rPh sb="7" eb="9">
      <t>サンテイ</t>
    </rPh>
    <rPh sb="9" eb="11">
      <t>タイショウ</t>
    </rPh>
    <rPh sb="11" eb="13">
      <t>キカン</t>
    </rPh>
    <phoneticPr fontId="12"/>
  </si>
  <si>
    <t>基礎
日数</t>
    <rPh sb="0" eb="2">
      <t>キソ</t>
    </rPh>
    <rPh sb="3" eb="5">
      <t>ニッスウ</t>
    </rPh>
    <phoneticPr fontId="12"/>
  </si>
  <si>
    <t>賃 金 支 払
 対 象 期 間</t>
    <rPh sb="13" eb="14">
      <t>キ</t>
    </rPh>
    <rPh sb="15" eb="16">
      <t>アイダ</t>
    </rPh>
    <phoneticPr fontId="12"/>
  </si>
  <si>
    <t>賃　　　金　　　額</t>
    <rPh sb="0" eb="1">
      <t>チン</t>
    </rPh>
    <rPh sb="4" eb="5">
      <t>キン</t>
    </rPh>
    <rPh sb="8" eb="9">
      <t>ガク</t>
    </rPh>
    <phoneticPr fontId="12"/>
  </si>
  <si>
    <t>備　　考</t>
    <rPh sb="0" eb="1">
      <t>ソナエ</t>
    </rPh>
    <rPh sb="3" eb="4">
      <t>コウ</t>
    </rPh>
    <phoneticPr fontId="12"/>
  </si>
  <si>
    <t>A</t>
    <phoneticPr fontId="12"/>
  </si>
  <si>
    <t>B</t>
    <phoneticPr fontId="12"/>
  </si>
  <si>
    <t>計</t>
    <rPh sb="0" eb="1">
      <t>ケイ</t>
    </rPh>
    <phoneticPr fontId="12"/>
  </si>
  <si>
    <t>～</t>
    <phoneticPr fontId="12"/>
  </si>
  <si>
    <t>離職日</t>
    <rPh sb="0" eb="2">
      <t>リショク</t>
    </rPh>
    <rPh sb="2" eb="3">
      <t>ビ</t>
    </rPh>
    <phoneticPr fontId="12"/>
  </si>
  <si>
    <t>日</t>
    <phoneticPr fontId="12"/>
  </si>
  <si>
    <t>計算式</t>
    <rPh sb="0" eb="2">
      <t>ケイサン</t>
    </rPh>
    <rPh sb="2" eb="3">
      <t>シキ</t>
    </rPh>
    <phoneticPr fontId="12"/>
  </si>
  <si>
    <t>日</t>
    <rPh sb="0" eb="1">
      <t>ニチ</t>
    </rPh>
    <phoneticPr fontId="12"/>
  </si>
  <si>
    <t>　　</t>
    <phoneticPr fontId="12"/>
  </si>
  <si>
    <t>離職日の翌日</t>
    <phoneticPr fontId="12"/>
  </si>
  <si>
    <t>☑</t>
  </si>
  <si>
    <t>労働</t>
    <rPh sb="0" eb="2">
      <t>ロウドウ</t>
    </rPh>
    <phoneticPr fontId="2"/>
  </si>
  <si>
    <t>太郎</t>
    <rPh sb="0" eb="2">
      <t>タロウ</t>
    </rPh>
    <phoneticPr fontId="2"/>
  </si>
  <si>
    <t>ロウドウ</t>
    <phoneticPr fontId="2"/>
  </si>
  <si>
    <t>タロウ</t>
    <phoneticPr fontId="2"/>
  </si>
  <si>
    <t>有限会社浜松労保</t>
    <rPh sb="0" eb="4">
      <t>ユウゲンガイシャ</t>
    </rPh>
    <rPh sb="4" eb="6">
      <t>ハママツ</t>
    </rPh>
    <rPh sb="6" eb="8">
      <t>ロウホ</t>
    </rPh>
    <phoneticPr fontId="2"/>
  </si>
  <si>
    <t>氏名：○○○○
TEL：000-000-0000</t>
    <phoneticPr fontId="2"/>
  </si>
  <si>
    <t>氏名：
TEL：</t>
    <phoneticPr fontId="2"/>
  </si>
  <si>
    <t>←③各対象期間の日数（有給含む）、賃金を入力してください。</t>
    <rPh sb="2" eb="3">
      <t>カク</t>
    </rPh>
    <rPh sb="3" eb="5">
      <t>タイショウ</t>
    </rPh>
    <rPh sb="5" eb="7">
      <t>キカン</t>
    </rPh>
    <rPh sb="8" eb="10">
      <t>ニッスウ</t>
    </rPh>
    <rPh sb="11" eb="13">
      <t>ユウキュウ</t>
    </rPh>
    <rPh sb="13" eb="14">
      <t>フク</t>
    </rPh>
    <rPh sb="17" eb="19">
      <t>チンギン</t>
    </rPh>
    <rPh sb="20" eb="22">
      <t>ニュウリョク</t>
    </rPh>
    <phoneticPr fontId="12"/>
  </si>
  <si>
    <t>　　　　　例：「時給→月給に変更」</t>
    <rPh sb="5" eb="6">
      <t>レイ</t>
    </rPh>
    <rPh sb="8" eb="10">
      <t>ジキュウ</t>
    </rPh>
    <rPh sb="11" eb="13">
      <t>ゲッキュウ</t>
    </rPh>
    <rPh sb="14" eb="16">
      <t>ヘンコウ</t>
    </rPh>
    <phoneticPr fontId="2"/>
  </si>
  <si>
    <t>　　　　　例：「産休・育休　R6/1/1～R7/3/31」</t>
    <rPh sb="5" eb="6">
      <t>レイ</t>
    </rPh>
    <rPh sb="8" eb="10">
      <t>サンキュウ</t>
    </rPh>
    <rPh sb="11" eb="13">
      <t>イクキュウ</t>
    </rPh>
    <phoneticPr fontId="2"/>
  </si>
  <si>
    <t>　　　　　基礎日数が11日以上ある月が12ヶ月分になるよう入力してください。</t>
    <rPh sb="22" eb="23">
      <t>ゲツ</t>
    </rPh>
    <phoneticPr fontId="12"/>
  </si>
  <si>
    <t>　　　 　その場合も必ず日数はご入力ください。</t>
    <rPh sb="7" eb="9">
      <t>バアイ</t>
    </rPh>
    <rPh sb="10" eb="11">
      <t>カナラ</t>
    </rPh>
    <rPh sb="12" eb="14">
      <t>ニッスウ</t>
    </rPh>
    <rPh sb="16" eb="18">
      <t>ニュウリョク</t>
    </rPh>
    <phoneticPr fontId="12"/>
  </si>
  <si>
    <t>　　１．被保険者期間算定対象期間、賃金支払対象期間ともに</t>
    <rPh sb="17" eb="19">
      <t>チンギン</t>
    </rPh>
    <rPh sb="19" eb="21">
      <t>シハライ</t>
    </rPh>
    <rPh sb="21" eb="23">
      <t>タイショウ</t>
    </rPh>
    <rPh sb="23" eb="25">
      <t>キカン</t>
    </rPh>
    <phoneticPr fontId="12"/>
  </si>
  <si>
    <t>　　２．月給者はA欄、日給・時給者はB欄に賃金を入力してください。</t>
    <rPh sb="4" eb="6">
      <t>ゲッキュウ</t>
    </rPh>
    <rPh sb="6" eb="7">
      <t>シャ</t>
    </rPh>
    <rPh sb="9" eb="10">
      <t>ラン</t>
    </rPh>
    <phoneticPr fontId="12"/>
  </si>
  <si>
    <t>　　３．賃金が未計算の場合、賃金額を0円にし、備考欄に「未計算」と入力してください。</t>
    <rPh sb="4" eb="6">
      <t>チンギン</t>
    </rPh>
    <rPh sb="7" eb="8">
      <t>ミ</t>
    </rPh>
    <rPh sb="8" eb="10">
      <t>ケイサン</t>
    </rPh>
    <rPh sb="11" eb="13">
      <t>バアイ</t>
    </rPh>
    <rPh sb="14" eb="16">
      <t>チンギン</t>
    </rPh>
    <rPh sb="16" eb="17">
      <t>ガク</t>
    </rPh>
    <rPh sb="19" eb="20">
      <t>エン</t>
    </rPh>
    <rPh sb="23" eb="25">
      <t>ビコウ</t>
    </rPh>
    <rPh sb="25" eb="26">
      <t>ラン</t>
    </rPh>
    <rPh sb="28" eb="29">
      <t>ミ</t>
    </rPh>
    <rPh sb="29" eb="31">
      <t>ケイサン</t>
    </rPh>
    <rPh sb="33" eb="35">
      <t>ニュウリョク</t>
    </rPh>
    <phoneticPr fontId="12"/>
  </si>
  <si>
    <t>　　４．休業手当の支払いを受けている場合、休業日数と休業手当額を備考に入力してください。</t>
    <rPh sb="4" eb="6">
      <t>キュウギョウ</t>
    </rPh>
    <rPh sb="6" eb="8">
      <t>テアテ</t>
    </rPh>
    <rPh sb="9" eb="11">
      <t>シハラ</t>
    </rPh>
    <rPh sb="13" eb="14">
      <t>ウ</t>
    </rPh>
    <rPh sb="18" eb="20">
      <t>バアイ</t>
    </rPh>
    <rPh sb="21" eb="23">
      <t>キュウギョウ</t>
    </rPh>
    <rPh sb="23" eb="25">
      <t>ニッスウ</t>
    </rPh>
    <rPh sb="26" eb="28">
      <t>キュウギョウ</t>
    </rPh>
    <rPh sb="28" eb="30">
      <t>テアテ</t>
    </rPh>
    <rPh sb="30" eb="31">
      <t>ガク</t>
    </rPh>
    <rPh sb="35" eb="37">
      <t>ニュウリョク</t>
    </rPh>
    <phoneticPr fontId="12"/>
  </si>
  <si>
    <t>　　５．給与形態が変更した場合、備考に入力してください。</t>
    <rPh sb="4" eb="6">
      <t>キュウヨ</t>
    </rPh>
    <rPh sb="6" eb="8">
      <t>ケイタイ</t>
    </rPh>
    <rPh sb="9" eb="11">
      <t>ヘンコウ</t>
    </rPh>
    <rPh sb="13" eb="15">
      <t>バアイ</t>
    </rPh>
    <rPh sb="16" eb="18">
      <t>ビコウ</t>
    </rPh>
    <rPh sb="19" eb="21">
      <t>ニュウリョク</t>
    </rPh>
    <phoneticPr fontId="2"/>
  </si>
  <si>
    <t>　　６．長期間休業した場合、理由と期間がいつからいつまでか、備考に入力してください。</t>
    <rPh sb="4" eb="7">
      <t>チョウキカン</t>
    </rPh>
    <rPh sb="7" eb="9">
      <t>キュウギョウ</t>
    </rPh>
    <rPh sb="11" eb="13">
      <t>バアイ</t>
    </rPh>
    <rPh sb="14" eb="16">
      <t>リユウ</t>
    </rPh>
    <rPh sb="17" eb="19">
      <t>キカン</t>
    </rPh>
    <rPh sb="30" eb="32">
      <t>ビコウ</t>
    </rPh>
    <rPh sb="33" eb="35">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</si>
  <si>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rPh sb="0" eb="2">
      <t>カイコ</t>
    </rPh>
    <rPh sb="3" eb="5">
      <t>バアイ</t>
    </rPh>
    <rPh sb="6" eb="8">
      <t>カイコ</t>
    </rPh>
    <rPh sb="8" eb="10">
      <t>ヨコク</t>
    </rPh>
    <rPh sb="10" eb="11">
      <t>ビ</t>
    </rPh>
    <rPh sb="12" eb="15">
      <t>グタイテキ</t>
    </rPh>
    <rPh sb="16" eb="18">
      <t>リユウ</t>
    </rPh>
    <rPh sb="20" eb="22">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</si>
  <si>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phoneticPr fontId="2"/>
  </si>
  <si>
    <t>週所定労働:</t>
    <rPh sb="0" eb="5">
      <t>シュウショテイロウドウ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</si>
</sst>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43">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sz val="11"/>
      <name val="ＭＳ Ｐゴシック"/>
      <family val="3"/>
      <charset val="128"/>
    </font>
    <font>
      <sz val="8"/>
      <color theme="1"/>
      <name val="ＭＳ Ｐゴシック"/>
      <family val="3"/>
      <charset val="128"/>
    </font>
    <font>
      <b/>
      <sz val="10"/>
      <color rgb="FFFF0000"/>
      <name val="ＭＳ Ｐゴシック"/>
      <family val="3"/>
      <charset val="128"/>
    </font>
    <font>
      <sz val="6"/>
      <name val="ＭＳ Ｐゴシック"/>
      <family val="3"/>
      <charset val="128"/>
    </font>
    <font>
      <b/>
      <sz val="10"/>
      <color theme="1"/>
      <name val="ＭＳ Ｐゴシック"/>
      <family val="3"/>
      <charset val="128"/>
    </font>
    <font>
      <b/>
      <sz val="14"/>
      <color theme="1"/>
      <name val="ＭＳ Ｐゴシック"/>
      <family val="3"/>
      <charset val="128"/>
    </font>
    <font>
      <b/>
      <u/>
      <sz val="10"/>
      <color theme="1"/>
      <name val="ＭＳ Ｐゴシック"/>
      <family val="3"/>
      <charset val="128"/>
    </font>
    <font>
      <sz val="10"/>
      <color theme="1"/>
      <name val="ＭＳ Ｐゴシック"/>
      <family val="3"/>
      <charset val="128"/>
    </font>
    <font>
      <sz val="16"/>
      <color theme="1"/>
      <name val="ＭＳ Ｐゴシック"/>
      <family val="3"/>
      <charset val="128"/>
    </font>
    <font>
      <b/>
      <sz val="16"/>
      <color theme="1"/>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2"/>
      <color theme="1"/>
      <name val="ＭＳ Ｐゴシック"/>
      <family val="3"/>
      <charset val="128"/>
    </font>
    <font>
      <b/>
      <sz val="11"/>
      <color theme="1"/>
      <name val="ＭＳ Ｐゴシック"/>
      <family val="3"/>
      <charset val="128"/>
    </font>
    <font>
      <b/>
      <sz val="14"/>
      <color rgb="FFFF0000"/>
      <name val="ＭＳ Ｐゴシック"/>
      <family val="3"/>
      <charset val="128"/>
    </font>
    <font>
      <sz val="10"/>
      <color rgb="FFFFFFCC"/>
      <name val="游ゴシック"/>
      <family val="3"/>
      <charset val="128"/>
      <scheme val="minor"/>
    </font>
    <font>
      <sz val="11"/>
      <color rgb="FFFFFFCC"/>
      <name val="游ゴシック"/>
      <family val="3"/>
      <charset val="128"/>
      <scheme val="minor"/>
    </font>
    <font>
      <sz val="8"/>
      <color rgb="FFFFFFCC"/>
      <name val="游ゴシック"/>
      <family val="3"/>
      <charset val="128"/>
      <scheme val="minor"/>
    </font>
    <font>
      <sz val="9"/>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b/>
      <sz val="6"/>
      <color rgb="FFFF0000"/>
      <name val="游ゴシック"/>
      <family val="3"/>
      <charset val="128"/>
      <scheme val="minor"/>
    </font>
    <font>
      <sz val="6"/>
      <color theme="0"/>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11">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17"/>
      </bottom>
      <diagonal/>
    </border>
    <border>
      <left/>
      <right style="hair">
        <color indexed="17"/>
      </right>
      <top/>
      <bottom style="hair">
        <color indexed="17"/>
      </bottom>
      <diagonal/>
    </border>
    <border>
      <left style="hair">
        <color indexed="17"/>
      </left>
      <right/>
      <top/>
      <bottom style="hair">
        <color indexed="17"/>
      </bottom>
      <diagonal/>
    </border>
    <border>
      <left style="hair">
        <color indexed="64"/>
      </left>
      <right/>
      <top style="thin">
        <color indexed="64"/>
      </top>
      <bottom style="hair">
        <color indexed="17"/>
      </bottom>
      <diagonal/>
    </border>
    <border>
      <left style="thin">
        <color indexed="64"/>
      </left>
      <right style="hair">
        <color indexed="17"/>
      </right>
      <top style="thin">
        <color indexed="64"/>
      </top>
      <bottom/>
      <diagonal/>
    </border>
    <border>
      <left style="hair">
        <color indexed="17"/>
      </left>
      <right style="hair">
        <color indexed="17"/>
      </right>
      <top style="thin">
        <color indexed="64"/>
      </top>
      <bottom/>
      <diagonal/>
    </border>
    <border>
      <left style="hair">
        <color indexed="17"/>
      </left>
      <right style="thin">
        <color indexed="17"/>
      </right>
      <top style="thin">
        <color indexed="64"/>
      </top>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thin">
        <color auto="1"/>
      </left>
      <right/>
      <top/>
      <bottom style="hair">
        <color indexed="17"/>
      </bottom>
      <diagonal/>
    </border>
    <border>
      <left/>
      <right/>
      <top/>
      <bottom style="hair">
        <color indexed="17"/>
      </bottom>
      <diagonal/>
    </border>
    <border>
      <left/>
      <right style="hair">
        <color indexed="64"/>
      </right>
      <top/>
      <bottom style="hair">
        <color indexed="17"/>
      </bottom>
      <diagonal/>
    </border>
    <border>
      <left/>
      <right style="hair">
        <color auto="1"/>
      </right>
      <top style="hair">
        <color indexed="17"/>
      </top>
      <bottom style="hair">
        <color indexed="17"/>
      </bottom>
      <diagonal/>
    </border>
    <border>
      <left/>
      <right/>
      <top style="hair">
        <color indexed="17"/>
      </top>
      <bottom style="hair">
        <color indexed="17"/>
      </bottom>
      <diagonal/>
    </border>
    <border>
      <left style="hair">
        <color auto="1"/>
      </left>
      <right/>
      <top style="hair">
        <color indexed="17"/>
      </top>
      <bottom style="hair">
        <color indexed="17"/>
      </bottom>
      <diagonal/>
    </border>
    <border>
      <left/>
      <right style="thin">
        <color auto="1"/>
      </right>
      <top style="hair">
        <color indexed="17"/>
      </top>
      <bottom style="hair">
        <color indexed="17"/>
      </bottom>
      <diagonal/>
    </border>
    <border>
      <left style="thin">
        <color auto="1"/>
      </left>
      <right/>
      <top style="hair">
        <color indexed="17"/>
      </top>
      <bottom style="hair">
        <color indexed="17"/>
      </bottom>
      <diagonal/>
    </border>
    <border>
      <left/>
      <right/>
      <top style="hair">
        <color indexed="17"/>
      </top>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64"/>
      </top>
      <bottom style="hair">
        <color auto="1"/>
      </bottom>
      <diagonal/>
    </border>
    <border>
      <left/>
      <right style="hair">
        <color auto="1"/>
      </right>
      <top style="hair">
        <color indexed="17"/>
      </top>
      <bottom style="hair">
        <color auto="1"/>
      </bottom>
      <diagonal/>
    </border>
    <border>
      <left/>
      <right style="hair">
        <color indexed="17"/>
      </right>
      <top style="hair">
        <color indexed="17"/>
      </top>
      <bottom style="hair">
        <color auto="1"/>
      </bottom>
      <diagonal/>
    </border>
    <border>
      <left/>
      <right style="thin">
        <color auto="1"/>
      </right>
      <top style="hair">
        <color indexed="17"/>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hair">
        <color auto="1"/>
      </top>
      <bottom style="hair">
        <color auto="1"/>
      </bottom>
      <diagonal/>
    </border>
    <border>
      <left/>
      <right style="hair">
        <color indexed="17"/>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auto="1"/>
      </left>
      <right/>
      <top style="hair">
        <color auto="1"/>
      </top>
      <bottom style="hair">
        <color indexed="17"/>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17"/>
      </right>
      <top style="hair">
        <color auto="1"/>
      </top>
      <bottom style="thin">
        <color auto="1"/>
      </bottom>
      <diagonal/>
    </border>
    <border>
      <left/>
      <right style="hair">
        <color auto="1"/>
      </right>
      <top style="hair">
        <color auto="1"/>
      </top>
      <bottom style="thin">
        <color auto="1"/>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hair">
        <color indexed="17"/>
      </right>
      <top style="hair">
        <color indexed="17"/>
      </top>
      <bottom/>
      <diagonal/>
    </border>
    <border>
      <left style="hair">
        <color indexed="17"/>
      </left>
      <right style="hair">
        <color auto="1"/>
      </right>
      <top style="hair">
        <color indexed="17"/>
      </top>
      <bottom style="hair">
        <color indexed="17"/>
      </bottom>
      <diagonal/>
    </border>
    <border>
      <left/>
      <right/>
      <top style="hair">
        <color indexed="64"/>
      </top>
      <bottom style="hair">
        <color auto="1"/>
      </bottom>
      <diagonal/>
    </border>
    <border>
      <left style="hair">
        <color indexed="64"/>
      </left>
      <right/>
      <top style="hair">
        <color indexed="17"/>
      </top>
      <bottom style="hair">
        <color auto="1"/>
      </bottom>
      <diagonal/>
    </border>
    <border>
      <left style="hair">
        <color indexed="64"/>
      </left>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17"/>
      </top>
      <bottom style="hair">
        <color indexed="64"/>
      </bottom>
      <diagonal/>
    </border>
    <border>
      <left style="hair">
        <color indexed="64"/>
      </left>
      <right style="hair">
        <color indexed="64"/>
      </right>
      <top style="hair">
        <color indexed="17"/>
      </top>
      <bottom/>
      <diagonal/>
    </border>
    <border>
      <left/>
      <right style="hair">
        <color indexed="17"/>
      </right>
      <top style="hair">
        <color indexed="17"/>
      </top>
      <bottom/>
      <diagonal/>
    </border>
    <border>
      <left style="hair">
        <color indexed="17"/>
      </left>
      <right/>
      <top style="hair">
        <color indexed="17"/>
      </top>
      <bottom/>
      <diagonal/>
    </border>
    <border>
      <left style="hair">
        <color indexed="64"/>
      </left>
      <right/>
      <top style="hair">
        <color indexed="17"/>
      </top>
      <bottom/>
      <diagonal/>
    </border>
    <border>
      <left/>
      <right style="hair">
        <color indexed="64"/>
      </right>
      <top style="hair">
        <color indexed="64"/>
      </top>
      <bottom style="hair">
        <color indexed="64"/>
      </bottom>
      <diagonal/>
    </border>
    <border>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thin">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auto="1"/>
      </right>
      <top style="hair">
        <color indexed="17"/>
      </top>
      <bottom style="hair">
        <color indexed="17"/>
      </bottom>
      <diagonal/>
    </border>
    <border>
      <left style="hair">
        <color indexed="64"/>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auto="1"/>
      </left>
      <right style="hair">
        <color indexed="17"/>
      </right>
      <top style="hair">
        <color indexed="17"/>
      </top>
      <bottom style="hair">
        <color indexed="17"/>
      </bottom>
      <diagonal/>
    </border>
    <border>
      <left style="hair">
        <color auto="1"/>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auto="1"/>
      </right>
      <top style="hair">
        <color indexed="17"/>
      </top>
      <bottom style="hair">
        <color indexed="17"/>
      </bottom>
      <diagonal/>
    </border>
    <border>
      <left style="thin">
        <color indexed="17"/>
      </left>
      <right/>
      <top style="hair">
        <color indexed="17"/>
      </top>
      <bottom style="hair">
        <color indexed="64"/>
      </bottom>
      <diagonal/>
    </border>
    <border>
      <left/>
      <right/>
      <top style="hair">
        <color indexed="17"/>
      </top>
      <bottom style="hair">
        <color indexed="64"/>
      </bottom>
      <diagonal/>
    </border>
    <border>
      <left/>
      <right/>
      <top style="hair">
        <color indexed="64"/>
      </top>
      <bottom style="hair">
        <color auto="1"/>
      </bottom>
      <diagonal/>
    </border>
    <border>
      <left/>
      <right style="hair">
        <color indexed="64"/>
      </right>
      <top style="hair">
        <color indexed="64"/>
      </top>
      <bottom style="hair">
        <color auto="1"/>
      </bottom>
      <diagonal/>
    </border>
    <border>
      <left/>
      <right style="hair">
        <color indexed="17"/>
      </right>
      <top style="hair">
        <color indexed="17"/>
      </top>
      <bottom/>
      <diagonal/>
    </border>
    <border>
      <left style="hair">
        <color indexed="17"/>
      </left>
      <right style="hair">
        <color indexed="17"/>
      </right>
      <top style="hair">
        <color auto="1"/>
      </top>
      <bottom style="hair">
        <color indexed="17"/>
      </bottom>
      <diagonal/>
    </border>
    <border>
      <left style="thin">
        <color auto="1"/>
      </left>
      <right/>
      <top style="hair">
        <color indexed="64"/>
      </top>
      <bottom style="hair">
        <color indexed="17"/>
      </bottom>
      <diagonal/>
    </border>
    <border>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indexed="17"/>
      </bottom>
      <diagonal/>
    </border>
    <border>
      <left style="hair">
        <color indexed="64"/>
      </left>
      <right/>
      <top style="hair">
        <color auto="1"/>
      </top>
      <bottom style="hair">
        <color indexed="17"/>
      </bottom>
      <diagonal/>
    </border>
    <border>
      <left/>
      <right style="hair">
        <color auto="1"/>
      </right>
      <top style="hair">
        <color auto="1"/>
      </top>
      <bottom style="hair">
        <color indexed="17"/>
      </bottom>
      <diagonal/>
    </border>
    <border>
      <left/>
      <right style="thin">
        <color auto="1"/>
      </right>
      <top style="hair">
        <color auto="1"/>
      </top>
      <bottom style="hair">
        <color indexed="17"/>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17"/>
      </top>
      <bottom style="hair">
        <color auto="1"/>
      </bottom>
      <diagonal/>
    </border>
    <border>
      <left/>
      <right style="hair">
        <color auto="1"/>
      </right>
      <top style="hair">
        <color indexed="64"/>
      </top>
      <bottom style="hair">
        <color auto="1"/>
      </bottom>
      <diagonal/>
    </border>
    <border>
      <left style="hair">
        <color auto="1"/>
      </left>
      <right/>
      <top style="hair">
        <color indexed="64"/>
      </top>
      <bottom style="hair">
        <color auto="1"/>
      </bottom>
      <diagonal/>
    </border>
    <border>
      <left/>
      <right/>
      <top style="hair">
        <color indexed="64"/>
      </top>
      <bottom style="hair">
        <color auto="1"/>
      </bottom>
      <diagonal/>
    </border>
    <border>
      <left style="hair">
        <color indexed="64"/>
      </left>
      <right/>
      <top style="hair">
        <color indexed="17"/>
      </top>
      <bottom style="hair">
        <color auto="1"/>
      </bottom>
      <diagonal/>
    </border>
    <border>
      <left/>
      <right style="hair">
        <color auto="1"/>
      </right>
      <top style="hair">
        <color indexed="17"/>
      </top>
      <bottom style="hair">
        <color auto="1"/>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right style="thin">
        <color auto="1"/>
      </right>
      <top style="hair">
        <color indexed="17"/>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indexed="17"/>
      </right>
      <top style="hair">
        <color auto="1"/>
      </top>
      <bottom style="thin">
        <color auto="1"/>
      </bottom>
      <diagonal/>
    </border>
    <border>
      <left style="hair">
        <color indexed="17"/>
      </left>
      <right/>
      <top style="hair">
        <color auto="1"/>
      </top>
      <bottom style="thin">
        <color auto="1"/>
      </bottom>
      <diagonal/>
    </border>
    <border>
      <left style="hair">
        <color indexed="17"/>
      </left>
      <right style="hair">
        <color auto="1"/>
      </right>
      <top style="hair">
        <color auto="1"/>
      </top>
      <bottom style="thin">
        <color auto="1"/>
      </bottom>
      <diagonal/>
    </border>
    <border>
      <left style="hair">
        <color indexed="17"/>
      </left>
      <right style="hair">
        <color indexed="17"/>
      </right>
      <top style="hair">
        <color auto="1"/>
      </top>
      <bottom style="thin">
        <color auto="1"/>
      </bottom>
      <diagonal/>
    </border>
    <border>
      <left style="hair">
        <color indexed="64"/>
      </left>
      <right/>
      <top/>
      <bottom style="thin">
        <color rgb="FFFFFFCC"/>
      </bottom>
      <diagonal/>
    </border>
    <border>
      <left/>
      <right/>
      <top/>
      <bottom style="thin">
        <color rgb="FFFFFFCC"/>
      </bottom>
      <diagonal/>
    </border>
    <border>
      <left/>
      <right style="thin">
        <color indexed="64"/>
      </right>
      <top/>
      <bottom style="thin">
        <color rgb="FFFFFFCC"/>
      </bottom>
      <diagonal/>
    </border>
    <border>
      <left/>
      <right style="thin">
        <color rgb="FFFFFFCC"/>
      </right>
      <top style="thin">
        <color indexed="64"/>
      </top>
      <bottom/>
      <diagonal/>
    </border>
    <border>
      <left/>
      <right style="thin">
        <color rgb="FFFFFFCC"/>
      </right>
      <top/>
      <bottom style="thin">
        <color rgb="FFFFFFCC"/>
      </bottom>
      <diagonal/>
    </border>
    <border>
      <left/>
      <right style="thin">
        <color rgb="FFFFFFCC"/>
      </right>
      <top/>
      <bottom style="thin">
        <color indexed="64"/>
      </bottom>
      <diagonal/>
    </border>
    <border>
      <left style="thin">
        <color rgb="FFFFFFCC"/>
      </left>
      <right/>
      <top style="thin">
        <color indexed="64"/>
      </top>
      <bottom/>
      <diagonal/>
    </border>
    <border>
      <left style="thin">
        <color rgb="FFFFFFCC"/>
      </left>
      <right/>
      <top/>
      <bottom style="thin">
        <color indexed="64"/>
      </bottom>
      <diagonal/>
    </border>
    <border>
      <left/>
      <right style="thin">
        <color rgb="FFFFFFCC"/>
      </right>
      <top style="thin">
        <color rgb="FFFFFFCC"/>
      </top>
      <bottom/>
      <diagonal/>
    </border>
    <border>
      <left style="thin">
        <color rgb="FFFFFFCC"/>
      </left>
      <right/>
      <top style="thin">
        <color rgb="FFFFFFCC"/>
      </top>
      <bottom style="thin">
        <color rgb="FFFFFFCC"/>
      </bottom>
      <diagonal/>
    </border>
    <border>
      <left style="hair">
        <color indexed="64"/>
      </left>
      <right style="thin">
        <color indexed="64"/>
      </right>
      <top style="thin">
        <color indexed="64"/>
      </top>
      <bottom style="hair">
        <color indexed="17"/>
      </bottom>
      <diagonal/>
    </border>
    <border>
      <left style="hair">
        <color indexed="64"/>
      </left>
      <right style="thin">
        <color indexed="64"/>
      </right>
      <top style="hair">
        <color indexed="17"/>
      </top>
      <bottom style="hair">
        <color auto="1"/>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hair">
        <color indexed="64"/>
      </top>
      <bottom style="thin">
        <color indexed="64"/>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733">
    <xf numFmtId="0" fontId="0" fillId="0" borderId="0" xfId="0">
      <alignment vertical="center"/>
    </xf>
    <xf numFmtId="0" fontId="4" fillId="0" borderId="0" xfId="0"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3"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1" fillId="0" borderId="0" xfId="0" applyFont="1" applyAlignment="1">
      <alignment horizontal="center" vertical="center" wrapText="1" shrinkToFit="1"/>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14" fontId="10" fillId="0" borderId="0" xfId="1" applyNumberFormat="1" applyFont="1" applyAlignment="1">
      <alignment horizontal="center" vertical="center"/>
    </xf>
    <xf numFmtId="14" fontId="10" fillId="0" borderId="0" xfId="1" applyNumberFormat="1" applyFont="1">
      <alignment vertical="center"/>
    </xf>
    <xf numFmtId="0" fontId="10" fillId="0" borderId="0" xfId="1" applyFont="1">
      <alignment vertical="center"/>
    </xf>
    <xf numFmtId="56" fontId="10" fillId="0" borderId="0" xfId="1" applyNumberFormat="1" applyFont="1">
      <alignment vertical="center"/>
    </xf>
    <xf numFmtId="58" fontId="10" fillId="0" borderId="0" xfId="1" applyNumberFormat="1" applyFont="1">
      <alignment vertical="center"/>
    </xf>
    <xf numFmtId="0" fontId="10" fillId="0" borderId="0" xfId="1" applyFont="1" applyAlignment="1">
      <alignment horizontal="center" vertical="center"/>
    </xf>
    <xf numFmtId="0" fontId="15" fillId="0" borderId="70" xfId="1" applyFont="1" applyBorder="1">
      <alignment vertical="center"/>
    </xf>
    <xf numFmtId="0" fontId="16" fillId="0" borderId="0" xfId="1" applyFont="1" applyAlignment="1">
      <alignment vertical="center" wrapText="1"/>
    </xf>
    <xf numFmtId="0" fontId="16"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0" fillId="0" borderId="5" xfId="1" applyFont="1" applyBorder="1">
      <alignment vertical="center"/>
    </xf>
    <xf numFmtId="0" fontId="10" fillId="0" borderId="0" xfId="1" quotePrefix="1" applyFont="1">
      <alignment vertical="center"/>
    </xf>
    <xf numFmtId="0" fontId="19" fillId="0" borderId="0" xfId="1" applyFont="1">
      <alignment vertical="center"/>
    </xf>
    <xf numFmtId="0" fontId="10" fillId="0" borderId="89" xfId="1" applyFont="1" applyBorder="1" applyProtection="1">
      <alignment vertical="center"/>
      <protection locked="0"/>
    </xf>
    <xf numFmtId="0" fontId="10" fillId="0" borderId="90" xfId="1" applyFont="1" applyBorder="1" applyAlignment="1">
      <alignment horizontal="center" vertical="center"/>
    </xf>
    <xf numFmtId="0" fontId="20" fillId="0" borderId="91" xfId="1" applyFont="1" applyBorder="1" applyProtection="1">
      <alignment vertical="center"/>
      <protection locked="0"/>
    </xf>
    <xf numFmtId="0" fontId="10" fillId="0" borderId="89" xfId="1" applyFont="1" applyBorder="1">
      <alignment vertical="center"/>
    </xf>
    <xf numFmtId="0" fontId="24" fillId="0" borderId="0" xfId="1" applyFont="1">
      <alignment vertical="center"/>
    </xf>
    <xf numFmtId="0" fontId="20" fillId="0" borderId="87" xfId="1" applyFont="1" applyBorder="1" applyProtection="1">
      <alignment vertical="center"/>
      <protection locked="0"/>
    </xf>
    <xf numFmtId="56" fontId="10" fillId="0" borderId="3" xfId="1" applyNumberFormat="1" applyFont="1" applyBorder="1">
      <alignment vertical="center"/>
    </xf>
    <xf numFmtId="178" fontId="10" fillId="0" borderId="3" xfId="1" applyNumberFormat="1" applyFont="1" applyBorder="1">
      <alignment vertical="center"/>
    </xf>
    <xf numFmtId="0" fontId="10" fillId="0" borderId="96" xfId="1" applyFont="1" applyBorder="1" applyAlignment="1">
      <alignment horizontal="center" vertical="center"/>
    </xf>
    <xf numFmtId="0" fontId="20" fillId="0" borderId="96" xfId="1" applyFont="1" applyBorder="1" applyProtection="1">
      <alignment vertical="center"/>
      <protection locked="0"/>
    </xf>
    <xf numFmtId="0" fontId="10" fillId="0" borderId="98" xfId="1" applyFont="1" applyBorder="1" applyProtection="1">
      <alignment vertical="center"/>
      <protection locked="0"/>
    </xf>
    <xf numFmtId="0" fontId="10" fillId="0" borderId="98" xfId="1" applyFont="1" applyBorder="1">
      <alignment vertical="center"/>
    </xf>
    <xf numFmtId="0" fontId="10" fillId="0" borderId="104" xfId="1" applyFont="1" applyBorder="1" applyAlignment="1">
      <alignment horizontal="center" vertical="center"/>
    </xf>
    <xf numFmtId="0" fontId="20" fillId="0" borderId="104" xfId="1" applyFont="1" applyBorder="1" applyProtection="1">
      <alignment vertical="center"/>
      <protection locked="0"/>
    </xf>
    <xf numFmtId="0" fontId="10" fillId="0" borderId="106" xfId="1" applyFont="1" applyBorder="1" applyProtection="1">
      <alignment vertical="center"/>
      <protection locked="0"/>
    </xf>
    <xf numFmtId="0" fontId="10" fillId="0" borderId="106" xfId="1" applyFont="1" applyBorder="1">
      <alignment vertical="center"/>
    </xf>
    <xf numFmtId="0" fontId="10" fillId="0" borderId="116" xfId="1" applyFont="1" applyBorder="1" applyProtection="1">
      <alignment vertical="center"/>
      <protection locked="0"/>
    </xf>
    <xf numFmtId="0" fontId="10" fillId="0" borderId="116" xfId="1" applyFont="1" applyBorder="1">
      <alignment vertical="center"/>
    </xf>
    <xf numFmtId="0" fontId="10" fillId="0" borderId="162" xfId="1" applyFont="1" applyBorder="1" applyAlignment="1">
      <alignment horizontal="center" vertical="center"/>
    </xf>
    <xf numFmtId="0" fontId="20" fillId="0" borderId="130" xfId="1" applyFont="1" applyBorder="1" applyProtection="1">
      <alignment vertical="center"/>
      <protection locked="0"/>
    </xf>
    <xf numFmtId="0" fontId="20" fillId="0" borderId="129" xfId="1" applyFont="1" applyBorder="1" applyProtection="1">
      <alignment vertical="center"/>
      <protection locked="0"/>
    </xf>
    <xf numFmtId="0" fontId="20" fillId="0" borderId="173" xfId="1" applyFont="1" applyBorder="1" applyProtection="1">
      <alignment vertical="center"/>
      <protection locked="0"/>
    </xf>
    <xf numFmtId="0" fontId="20" fillId="0" borderId="178" xfId="1" applyFont="1" applyBorder="1" applyProtection="1">
      <alignment vertical="center"/>
      <protection locked="0"/>
    </xf>
    <xf numFmtId="0" fontId="20" fillId="0" borderId="183" xfId="1" applyFont="1" applyBorder="1" applyProtection="1">
      <alignment vertical="center"/>
      <protection locked="0"/>
    </xf>
    <xf numFmtId="0" fontId="20" fillId="0" borderId="188" xfId="1" applyFont="1" applyBorder="1" applyProtection="1">
      <alignment vertical="center"/>
      <protection locked="0"/>
    </xf>
    <xf numFmtId="0" fontId="10" fillId="0" borderId="194" xfId="1" applyFont="1" applyBorder="1" applyAlignment="1">
      <alignment horizontal="center" vertical="center"/>
    </xf>
    <xf numFmtId="0" fontId="20" fillId="0" borderId="194" xfId="1" applyFont="1" applyBorder="1" applyProtection="1">
      <alignment vertical="center"/>
      <protection locked="0"/>
    </xf>
    <xf numFmtId="0" fontId="10" fillId="0" borderId="131" xfId="1" applyFont="1" applyBorder="1" applyProtection="1">
      <alignment vertical="center"/>
      <protection locked="0"/>
    </xf>
    <xf numFmtId="0" fontId="20" fillId="0" borderId="195" xfId="1" applyFont="1" applyBorder="1" applyProtection="1">
      <alignment vertical="center"/>
      <protection locked="0"/>
    </xf>
    <xf numFmtId="0" fontId="10" fillId="0" borderId="196" xfId="1" applyFont="1" applyBorder="1">
      <alignment vertical="center"/>
    </xf>
    <xf numFmtId="0" fontId="10" fillId="0" borderId="199" xfId="1" applyFont="1" applyBorder="1" applyAlignment="1">
      <alignment horizontal="center" vertical="center"/>
    </xf>
    <xf numFmtId="0" fontId="20" fillId="0" borderId="199" xfId="1" applyFont="1" applyBorder="1" applyProtection="1">
      <alignment vertical="center"/>
      <protection locked="0"/>
    </xf>
    <xf numFmtId="0" fontId="10" fillId="0" borderId="201" xfId="1" applyFont="1" applyBorder="1" applyProtection="1">
      <alignment vertical="center"/>
      <protection locked="0"/>
    </xf>
    <xf numFmtId="0" fontId="20" fillId="0" borderId="204" xfId="1" applyFont="1" applyBorder="1" applyProtection="1">
      <alignment vertical="center"/>
      <protection locked="0"/>
    </xf>
    <xf numFmtId="0" fontId="10" fillId="0" borderId="205" xfId="1" applyFont="1" applyBorder="1">
      <alignment vertical="center"/>
    </xf>
    <xf numFmtId="0" fontId="20" fillId="0" borderId="193" xfId="1" applyFont="1" applyBorder="1" applyProtection="1">
      <alignment vertical="center"/>
      <protection locked="0"/>
    </xf>
    <xf numFmtId="0" fontId="20" fillId="0" borderId="216" xfId="1" applyFont="1" applyBorder="1" applyProtection="1">
      <alignment vertical="center"/>
      <protection locked="0"/>
    </xf>
    <xf numFmtId="0" fontId="20" fillId="0" borderId="221" xfId="1" applyFont="1" applyBorder="1" applyProtection="1">
      <alignment vertical="center"/>
      <protection locked="0"/>
    </xf>
    <xf numFmtId="0" fontId="20" fillId="0" borderId="226" xfId="1" applyFont="1" applyBorder="1" applyProtection="1">
      <alignment vertical="center"/>
      <protection locked="0"/>
    </xf>
    <xf numFmtId="0" fontId="20" fillId="0" borderId="231" xfId="1" applyFont="1" applyBorder="1" applyProtection="1">
      <alignment vertical="center"/>
      <protection locked="0"/>
    </xf>
    <xf numFmtId="0" fontId="20" fillId="0" borderId="236" xfId="1" applyFont="1" applyBorder="1" applyProtection="1">
      <alignment vertical="center"/>
      <protection locked="0"/>
    </xf>
    <xf numFmtId="0" fontId="20" fillId="0" borderId="241" xfId="1" applyFont="1" applyBorder="1" applyProtection="1">
      <alignment vertical="center"/>
      <protection locked="0"/>
    </xf>
    <xf numFmtId="0" fontId="20" fillId="0" borderId="246" xfId="1" applyFont="1" applyBorder="1" applyProtection="1">
      <alignment vertical="center"/>
      <protection locked="0"/>
    </xf>
    <xf numFmtId="0" fontId="20" fillId="0" borderId="251" xfId="1" applyFont="1" applyBorder="1" applyProtection="1">
      <alignment vertical="center"/>
      <protection locked="0"/>
    </xf>
    <xf numFmtId="0" fontId="20" fillId="0" borderId="256" xfId="1" applyFont="1" applyBorder="1" applyProtection="1">
      <alignment vertical="center"/>
      <protection locked="0"/>
    </xf>
    <xf numFmtId="0" fontId="20" fillId="0" borderId="261" xfId="1" applyFont="1" applyBorder="1" applyProtection="1">
      <alignment vertical="center"/>
      <protection locked="0"/>
    </xf>
    <xf numFmtId="0" fontId="20" fillId="0" borderId="266" xfId="1" applyFont="1" applyBorder="1" applyProtection="1">
      <alignment vertical="center"/>
      <protection locked="0"/>
    </xf>
    <xf numFmtId="0" fontId="20" fillId="0" borderId="271" xfId="1" applyFont="1" applyBorder="1" applyProtection="1">
      <alignment vertical="center"/>
      <protection locked="0"/>
    </xf>
    <xf numFmtId="0" fontId="20" fillId="0" borderId="276" xfId="1" applyFont="1" applyBorder="1" applyProtection="1">
      <alignment vertical="center"/>
      <protection locked="0"/>
    </xf>
    <xf numFmtId="0" fontId="10" fillId="0" borderId="122" xfId="1" applyFont="1" applyBorder="1" applyAlignment="1">
      <alignment horizontal="center" vertical="center"/>
    </xf>
    <xf numFmtId="0" fontId="20" fillId="0" borderId="122" xfId="1" applyFont="1" applyBorder="1" applyProtection="1">
      <alignment vertical="center"/>
      <protection locked="0"/>
    </xf>
    <xf numFmtId="0" fontId="20" fillId="0" borderId="121" xfId="1" applyFont="1" applyBorder="1" applyProtection="1">
      <alignment vertical="center"/>
      <protection locked="0"/>
    </xf>
    <xf numFmtId="0" fontId="25" fillId="6" borderId="28" xfId="0" applyFont="1" applyFill="1" applyBorder="1" applyAlignment="1">
      <alignment horizontal="center" vertical="center" shrinkToFit="1"/>
    </xf>
    <xf numFmtId="0" fontId="25" fillId="6" borderId="26" xfId="0" applyFont="1" applyFill="1" applyBorder="1" applyAlignment="1">
      <alignment horizontal="center" vertical="center" shrinkToFit="1"/>
    </xf>
    <xf numFmtId="0" fontId="27" fillId="6" borderId="26" xfId="0" applyFont="1" applyFill="1" applyBorder="1" applyAlignment="1">
      <alignment vertical="center" shrinkToFit="1"/>
    </xf>
    <xf numFmtId="0" fontId="27" fillId="6" borderId="26" xfId="0" applyFont="1" applyFill="1" applyBorder="1" applyAlignment="1">
      <alignment vertical="center" wrapText="1" shrinkToFit="1"/>
    </xf>
    <xf numFmtId="0" fontId="27" fillId="6" borderId="27" xfId="0" applyFont="1" applyFill="1" applyBorder="1" applyAlignment="1">
      <alignment vertical="center" wrapText="1" shrinkToFit="1"/>
    </xf>
    <xf numFmtId="0" fontId="25" fillId="6" borderId="295" xfId="0" applyFont="1" applyFill="1" applyBorder="1" applyAlignment="1">
      <alignment horizontal="center" vertical="center" shrinkToFit="1"/>
    </xf>
    <xf numFmtId="0" fontId="25" fillId="6" borderId="296" xfId="0" applyFont="1" applyFill="1" applyBorder="1" applyAlignment="1">
      <alignment horizontal="center" vertical="center" shrinkToFit="1"/>
    </xf>
    <xf numFmtId="0" fontId="33" fillId="0" borderId="17" xfId="0" applyFont="1" applyBorder="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0" fontId="13" fillId="0" borderId="5" xfId="1" applyFont="1" applyBorder="1">
      <alignment vertical="center"/>
    </xf>
    <xf numFmtId="0" fontId="35" fillId="0" borderId="0" xfId="0" applyFont="1" applyProtection="1">
      <alignment vertical="center"/>
      <protection locked="0"/>
    </xf>
    <xf numFmtId="0" fontId="40" fillId="0" borderId="0" xfId="0" applyFont="1" applyProtection="1">
      <alignment vertical="center"/>
      <protection locked="0"/>
    </xf>
    <xf numFmtId="49" fontId="3" fillId="0" borderId="307" xfId="0" applyNumberFormat="1" applyFont="1" applyBorder="1" applyAlignment="1" applyProtection="1">
      <alignment horizontal="center" vertical="center" shrinkToFit="1"/>
      <protection locked="0"/>
    </xf>
    <xf numFmtId="49" fontId="3" fillId="0" borderId="308" xfId="0" applyNumberFormat="1" applyFont="1" applyBorder="1" applyAlignment="1" applyProtection="1">
      <alignment horizontal="center" vertical="center" shrinkToFit="1"/>
      <protection locked="0"/>
    </xf>
    <xf numFmtId="49" fontId="3" fillId="0" borderId="309" xfId="0" applyNumberFormat="1" applyFont="1" applyBorder="1" applyAlignment="1" applyProtection="1">
      <alignment horizontal="center" vertical="center" shrinkToFit="1"/>
      <protection locked="0"/>
    </xf>
    <xf numFmtId="0" fontId="41" fillId="0" borderId="0" xfId="0" applyFont="1" applyProtection="1">
      <alignment vertical="center"/>
      <protection locked="0"/>
    </xf>
    <xf numFmtId="0" fontId="6" fillId="0" borderId="310" xfId="0" applyFont="1" applyBorder="1" applyProtection="1">
      <alignment vertical="center"/>
      <protection locked="0"/>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300" xfId="0" applyNumberFormat="1" applyFont="1" applyBorder="1" applyAlignment="1" applyProtection="1">
      <alignment horizontal="center" vertical="center" shrinkToFit="1"/>
      <protection locked="0"/>
    </xf>
    <xf numFmtId="176" fontId="4" fillId="0" borderId="301" xfId="0" applyNumberFormat="1" applyFont="1" applyBorder="1" applyAlignment="1" applyProtection="1">
      <alignment horizontal="center" vertical="center" shrinkToFit="1"/>
      <protection locked="0"/>
    </xf>
    <xf numFmtId="176" fontId="4" fillId="0" borderId="302" xfId="0" applyNumberFormat="1" applyFont="1" applyBorder="1" applyAlignment="1" applyProtection="1">
      <alignment horizontal="center" vertical="center" shrinkToFit="1"/>
      <protection locked="0"/>
    </xf>
    <xf numFmtId="176" fontId="4" fillId="0" borderId="303" xfId="0" applyNumberFormat="1" applyFont="1" applyBorder="1" applyAlignment="1" applyProtection="1">
      <alignment horizontal="center" vertical="center" shrinkToFit="1"/>
      <protection locked="0"/>
    </xf>
    <xf numFmtId="176" fontId="4" fillId="0" borderId="304" xfId="0" applyNumberFormat="1" applyFont="1" applyBorder="1" applyAlignment="1" applyProtection="1">
      <alignment horizontal="center" vertical="center" shrinkToFit="1"/>
      <protection locked="0"/>
    </xf>
    <xf numFmtId="176" fontId="4" fillId="0" borderId="305" xfId="0" applyNumberFormat="1" applyFont="1" applyBorder="1" applyAlignment="1" applyProtection="1">
      <alignment horizontal="center" vertical="center" shrinkToFit="1"/>
      <protection locked="0"/>
    </xf>
    <xf numFmtId="0" fontId="34" fillId="0" borderId="299"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3" xfId="0" applyFont="1"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30"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0" borderId="18" xfId="0" applyFont="1" applyBorder="1" applyAlignment="1">
      <alignment horizontal="center" vertical="center" shrinkToFit="1"/>
    </xf>
    <xf numFmtId="0" fontId="3" fillId="0" borderId="27" xfId="0" applyFont="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1" fillId="0" borderId="52" xfId="0" applyFont="1" applyBorder="1" applyAlignment="1">
      <alignment horizontal="center" vertical="center" shrinkToFit="1"/>
    </xf>
    <xf numFmtId="0" fontId="1" fillId="0" borderId="30" xfId="0" applyFont="1" applyBorder="1" applyAlignment="1">
      <alignment horizontal="center" vertical="center" shrinkToFit="1"/>
    </xf>
    <xf numFmtId="0" fontId="29" fillId="0" borderId="31"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1" fillId="0" borderId="33" xfId="0" applyFont="1" applyBorder="1" applyAlignment="1">
      <alignment horizontal="center" vertical="center" shrinkToFit="1"/>
    </xf>
    <xf numFmtId="0" fontId="28" fillId="6" borderId="35" xfId="0" applyFont="1" applyFill="1" applyBorder="1" applyAlignment="1">
      <alignment horizontal="center" vertical="center" shrinkToFit="1"/>
    </xf>
    <xf numFmtId="0" fontId="28" fillId="6" borderId="290" xfId="0" applyFont="1" applyFill="1" applyBorder="1" applyAlignment="1">
      <alignment horizontal="center" vertical="center" shrinkToFit="1"/>
    </xf>
    <xf numFmtId="0" fontId="28" fillId="6" borderId="287" xfId="0" applyFont="1" applyFill="1" applyBorder="1" applyAlignment="1">
      <alignment horizontal="center" vertical="center" shrinkToFit="1"/>
    </xf>
    <xf numFmtId="0" fontId="28" fillId="6" borderId="291" xfId="0" applyFont="1" applyFill="1" applyBorder="1" applyAlignment="1">
      <alignment horizontal="center" vertical="center" shrinkToFit="1"/>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288" xfId="0" applyNumberFormat="1" applyFont="1" applyFill="1" applyBorder="1" applyAlignment="1" applyProtection="1">
      <alignment horizontal="center" vertical="center" shrinkToFit="1"/>
      <protection locked="0"/>
    </xf>
    <xf numFmtId="49" fontId="25" fillId="6" borderId="289" xfId="0" applyNumberFormat="1"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1" fillId="0" borderId="13"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25" fillId="6" borderId="19" xfId="0" applyFont="1" applyFill="1" applyBorder="1" applyAlignment="1">
      <alignment horizontal="center" vertical="center" wrapText="1" shrinkToFit="1"/>
    </xf>
    <xf numFmtId="0" fontId="25" fillId="6" borderId="290" xfId="0" applyFont="1" applyFill="1" applyBorder="1" applyAlignment="1">
      <alignment horizontal="center" vertical="center" wrapText="1" shrinkToFit="1"/>
    </xf>
    <xf numFmtId="0" fontId="25" fillId="6" borderId="23" xfId="0" applyFont="1" applyFill="1" applyBorder="1" applyAlignment="1">
      <alignment horizontal="center" vertical="center" wrapText="1" shrinkToFit="1"/>
    </xf>
    <xf numFmtId="0" fontId="25" fillId="6" borderId="292" xfId="0" applyFont="1" applyFill="1" applyBorder="1" applyAlignment="1">
      <alignment horizontal="center" vertical="center" wrapText="1" shrinkToFit="1"/>
    </xf>
    <xf numFmtId="0" fontId="26" fillId="6" borderId="28" xfId="0" applyFont="1" applyFill="1" applyBorder="1" applyAlignment="1" applyProtection="1">
      <alignment horizontal="center" vertical="center"/>
      <protection locked="0"/>
    </xf>
    <xf numFmtId="0" fontId="26" fillId="6" borderId="26" xfId="0" applyFont="1" applyFill="1" applyBorder="1" applyAlignment="1" applyProtection="1">
      <alignment horizontal="center" vertical="center"/>
      <protection locked="0"/>
    </xf>
    <xf numFmtId="0" fontId="25" fillId="6" borderId="28" xfId="0" applyFont="1" applyFill="1" applyBorder="1" applyAlignment="1">
      <alignment horizontal="left" vertical="center" shrinkToFit="1"/>
    </xf>
    <xf numFmtId="0" fontId="25" fillId="6" borderId="26" xfId="0" applyFont="1" applyFill="1" applyBorder="1" applyAlignment="1">
      <alignment horizontal="left" vertical="center" shrinkToFit="1"/>
    </xf>
    <xf numFmtId="0" fontId="26" fillId="6" borderId="293" xfId="0" applyFont="1" applyFill="1" applyBorder="1" applyAlignment="1" applyProtection="1">
      <alignment horizontal="center" vertical="center" wrapText="1" shrinkToFit="1"/>
      <protection locked="0"/>
    </xf>
    <xf numFmtId="0" fontId="26" fillId="6" borderId="28" xfId="0" applyFont="1" applyFill="1" applyBorder="1" applyAlignment="1" applyProtection="1">
      <alignment horizontal="center" vertical="center" wrapText="1" shrinkToFit="1"/>
      <protection locked="0"/>
    </xf>
    <xf numFmtId="0" fontId="26" fillId="6" borderId="294" xfId="0" applyFont="1" applyFill="1" applyBorder="1" applyAlignment="1" applyProtection="1">
      <alignment horizontal="center" vertical="center" wrapText="1" shrinkToFit="1"/>
      <protection locked="0"/>
    </xf>
    <xf numFmtId="0" fontId="26" fillId="6" borderId="26" xfId="0" applyFont="1" applyFill="1" applyBorder="1" applyAlignment="1" applyProtection="1">
      <alignment horizontal="center" vertical="center" wrapText="1" shrinkToFit="1"/>
      <protection locked="0"/>
    </xf>
    <xf numFmtId="0" fontId="25" fillId="6" borderId="290" xfId="0" applyFont="1" applyFill="1" applyBorder="1" applyAlignment="1">
      <alignment horizontal="left" vertical="center" shrinkToFit="1"/>
    </xf>
    <xf numFmtId="0" fontId="25" fillId="6" borderId="292" xfId="0" applyFont="1" applyFill="1" applyBorder="1" applyAlignment="1">
      <alignment horizontal="left" vertical="center" shrinkToFit="1"/>
    </xf>
    <xf numFmtId="0" fontId="25" fillId="6" borderId="0" xfId="0" applyFont="1" applyFill="1" applyAlignment="1">
      <alignment horizontal="left" vertical="center" shrinkToFit="1"/>
    </xf>
    <xf numFmtId="0" fontId="25" fillId="6" borderId="37" xfId="0" applyFont="1" applyFill="1" applyBorder="1" applyAlignment="1">
      <alignment horizontal="left" vertical="center" shrinkToFit="1"/>
    </xf>
    <xf numFmtId="0" fontId="25" fillId="6" borderId="27" xfId="0" applyFont="1" applyFill="1" applyBorder="1" applyAlignment="1">
      <alignment horizontal="left" vertical="center" shrinkToFit="1"/>
    </xf>
    <xf numFmtId="0" fontId="32" fillId="0" borderId="1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 fillId="0" borderId="2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4" xfId="0" applyFont="1" applyBorder="1" applyAlignment="1">
      <alignment horizontal="left" vertical="center" shrinkToFit="1"/>
    </xf>
    <xf numFmtId="0" fontId="6" fillId="0" borderId="35"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28" xfId="0" applyFont="1" applyBorder="1" applyAlignment="1">
      <alignment horizontal="left" vertical="center" wrapText="1" shrinkToFit="1"/>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 fillId="0" borderId="28"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3" fillId="0" borderId="29" xfId="0" applyFont="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2" fillId="0" borderId="19"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3" xfId="0" applyFont="1" applyBorder="1" applyAlignment="1" applyProtection="1">
      <alignment horizontal="center" vertical="center" wrapText="1" shrinkToFit="1"/>
      <protection locked="0"/>
    </xf>
    <xf numFmtId="0" fontId="32" fillId="0" borderId="26" xfId="0" applyFont="1" applyBorder="1" applyAlignment="1" applyProtection="1">
      <alignment horizontal="center" vertical="center" wrapText="1" shrinkToFit="1"/>
      <protection locked="0"/>
    </xf>
    <xf numFmtId="0" fontId="27" fillId="6" borderId="28" xfId="0" applyFont="1" applyFill="1" applyBorder="1" applyAlignment="1">
      <alignment horizontal="left" vertical="center" wrapText="1" shrinkToFit="1"/>
    </xf>
    <xf numFmtId="0" fontId="27" fillId="6" borderId="29" xfId="0" applyFont="1" applyFill="1" applyBorder="1" applyAlignment="1">
      <alignment horizontal="left" vertical="center" wrapText="1" shrinkToFit="1"/>
    </xf>
    <xf numFmtId="0" fontId="27" fillId="6" borderId="0" xfId="0" applyFont="1" applyFill="1" applyAlignment="1">
      <alignment horizontal="left" vertical="center" wrapText="1" shrinkToFit="1"/>
    </xf>
    <xf numFmtId="0" fontId="27" fillId="6" borderId="37" xfId="0" applyFont="1" applyFill="1" applyBorder="1" applyAlignment="1">
      <alignment horizontal="left" vertical="center" wrapText="1" shrinkToFit="1"/>
    </xf>
    <xf numFmtId="0" fontId="27" fillId="6" borderId="288" xfId="0" applyFont="1" applyFill="1" applyBorder="1" applyAlignment="1">
      <alignment horizontal="left" vertical="center" wrapText="1" shrinkToFit="1"/>
    </xf>
    <xf numFmtId="0" fontId="27" fillId="6" borderId="289" xfId="0" applyFont="1" applyFill="1" applyBorder="1" applyAlignment="1">
      <alignment horizontal="left" vertical="center" wrapText="1" shrinkToFit="1"/>
    </xf>
    <xf numFmtId="0" fontId="27" fillId="6" borderId="26" xfId="0" applyFont="1" applyFill="1" applyBorder="1" applyAlignment="1">
      <alignment horizontal="left" vertical="center" wrapText="1" shrinkToFit="1"/>
    </xf>
    <xf numFmtId="0" fontId="27" fillId="6" borderId="26" xfId="0" applyFont="1" applyFill="1" applyBorder="1" applyAlignment="1">
      <alignment horizontal="right" vertical="center" wrapText="1" shrinkToFit="1"/>
    </xf>
    <xf numFmtId="0" fontId="27" fillId="6" borderId="26" xfId="0" applyFont="1" applyFill="1" applyBorder="1" applyAlignment="1" applyProtection="1">
      <alignment horizontal="center" vertical="center" wrapText="1" shrinkToFit="1"/>
      <protection locked="0"/>
    </xf>
    <xf numFmtId="0" fontId="32" fillId="0" borderId="51"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0" xfId="0" applyFont="1" applyAlignment="1" applyProtection="1">
      <alignment horizontal="left" vertical="center" wrapText="1" shrinkToFit="1"/>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1" fillId="3" borderId="58" xfId="0" applyFont="1" applyFill="1" applyBorder="1" applyAlignment="1">
      <alignment horizontal="left" vertical="center"/>
    </xf>
    <xf numFmtId="0" fontId="1" fillId="3" borderId="55" xfId="0" applyFont="1" applyFill="1" applyBorder="1" applyAlignment="1">
      <alignment horizontal="left" vertical="center"/>
    </xf>
    <xf numFmtId="0" fontId="1" fillId="3" borderId="59" xfId="0" applyFont="1" applyFill="1" applyBorder="1" applyAlignment="1">
      <alignment horizontal="left" vertical="center"/>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8" xfId="0" applyFont="1" applyBorder="1" applyAlignment="1">
      <alignment horizontal="left" vertical="center" shrinkToFit="1"/>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9" xfId="0" applyFont="1" applyFill="1" applyBorder="1" applyAlignment="1">
      <alignment horizontal="left" vertical="center"/>
    </xf>
    <xf numFmtId="0" fontId="5" fillId="0" borderId="0" xfId="0" applyFont="1" applyAlignment="1">
      <alignment horizontal="left" vertical="center" shrinkToFit="1"/>
    </xf>
    <xf numFmtId="0" fontId="5" fillId="0" borderId="38" xfId="0" applyFont="1" applyBorder="1" applyAlignment="1">
      <alignment horizontal="left" vertical="center" shrinkToFit="1"/>
    </xf>
    <xf numFmtId="0" fontId="5" fillId="0" borderId="37" xfId="0" applyFont="1" applyBorder="1" applyAlignment="1">
      <alignment horizontal="left" vertical="center"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5"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1" fillId="0" borderId="17" xfId="0" applyFont="1" applyBorder="1" applyAlignment="1">
      <alignment horizontal="left" vertical="center" shrinkToFit="1"/>
    </xf>
    <xf numFmtId="0" fontId="1" fillId="0" borderId="55" xfId="0" applyFont="1" applyBorder="1" applyAlignment="1">
      <alignment horizontal="left" vertical="center" shrinkToFit="1"/>
    </xf>
    <xf numFmtId="0" fontId="4" fillId="0" borderId="17"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horizontal="center" vertical="center" shrinkToFit="1"/>
    </xf>
    <xf numFmtId="0" fontId="1" fillId="3" borderId="4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61" xfId="0" applyFont="1" applyFill="1" applyBorder="1" applyAlignment="1">
      <alignment horizontal="center" vertical="center"/>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7" fillId="7" borderId="45" xfId="0" applyFont="1" applyFill="1" applyBorder="1" applyAlignment="1">
      <alignment horizontal="left" vertical="center" shrinkToFit="1"/>
    </xf>
    <xf numFmtId="0" fontId="37" fillId="7" borderId="0" xfId="0" applyFont="1" applyFill="1" applyAlignment="1">
      <alignment horizontal="left" vertical="center" shrinkToFit="1"/>
    </xf>
    <xf numFmtId="0" fontId="37" fillId="7" borderId="37" xfId="0" applyFont="1" applyFill="1" applyBorder="1" applyAlignment="1">
      <alignment horizontal="left" vertical="center" shrinkToFit="1"/>
    </xf>
    <xf numFmtId="0" fontId="38" fillId="0" borderId="4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7"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8" xfId="0" applyFont="1" applyBorder="1" applyAlignment="1">
      <alignment horizontal="center" vertical="center" shrinkToFit="1"/>
    </xf>
    <xf numFmtId="0" fontId="1" fillId="0" borderId="59" xfId="0" applyFont="1" applyBorder="1" applyAlignment="1">
      <alignment horizontal="center" vertical="center" shrinkToFi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5" xfId="0" applyFont="1" applyFill="1" applyBorder="1" applyAlignment="1">
      <alignment horizontal="left" vertical="center"/>
    </xf>
    <xf numFmtId="0" fontId="3" fillId="3" borderId="59" xfId="0" applyFont="1" applyFill="1" applyBorder="1" applyAlignment="1">
      <alignment horizontal="left" vertical="center"/>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2"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3" borderId="48" xfId="0" applyFont="1" applyFill="1" applyBorder="1">
      <alignment vertical="center"/>
    </xf>
    <xf numFmtId="0" fontId="3" fillId="3" borderId="44" xfId="0" applyFont="1" applyFill="1" applyBorder="1">
      <alignment vertical="center"/>
    </xf>
    <xf numFmtId="0" fontId="3" fillId="3" borderId="46" xfId="0" applyFont="1" applyFill="1" applyBorder="1">
      <alignmen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lignment horizontal="left"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0" borderId="1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25"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 fillId="3" borderId="19" xfId="0" applyFont="1" applyFill="1" applyBorder="1" applyAlignment="1">
      <alignment vertical="center" shrinkToFit="1"/>
    </xf>
    <xf numFmtId="0" fontId="1" fillId="3" borderId="28" xfId="0" applyFont="1" applyFill="1" applyBorder="1" applyAlignment="1">
      <alignment vertical="center" shrinkToFit="1"/>
    </xf>
    <xf numFmtId="0" fontId="1" fillId="3" borderId="42" xfId="0" applyFont="1" applyFill="1" applyBorder="1" applyAlignment="1">
      <alignment vertical="center" shrinkToFit="1"/>
    </xf>
    <xf numFmtId="0" fontId="1" fillId="3" borderId="9" xfId="0" applyFont="1" applyFill="1" applyBorder="1" applyAlignment="1">
      <alignment vertical="center" shrinkToFit="1"/>
    </xf>
    <xf numFmtId="0" fontId="1" fillId="3" borderId="50"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306"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5"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8"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58" xfId="0" applyFont="1" applyFill="1" applyBorder="1" applyAlignment="1">
      <alignment horizontal="center" vertical="center" wrapText="1" shrinkToFit="1"/>
    </xf>
    <xf numFmtId="0" fontId="1" fillId="3" borderId="55"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55"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0" fontId="1" fillId="3" borderId="54"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4" fillId="0" borderId="29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11" fillId="0" borderId="0" xfId="1" applyFont="1" applyAlignment="1">
      <alignment horizontal="right" vertical="center" wrapText="1"/>
    </xf>
    <xf numFmtId="0" fontId="13" fillId="0" borderId="0" xfId="1" applyFont="1" applyAlignment="1">
      <alignment horizontal="right" vertical="center" wrapText="1"/>
    </xf>
    <xf numFmtId="0" fontId="13" fillId="0" borderId="66" xfId="1" applyFont="1" applyBorder="1" applyAlignment="1">
      <alignment horizontal="right" vertical="center" wrapText="1"/>
    </xf>
    <xf numFmtId="14" fontId="14" fillId="5" borderId="67" xfId="1" applyNumberFormat="1" applyFont="1" applyFill="1" applyBorder="1" applyAlignment="1" applyProtection="1">
      <alignment horizontal="center" vertical="center" shrinkToFit="1"/>
      <protection locked="0"/>
    </xf>
    <xf numFmtId="14" fontId="14" fillId="5" borderId="68" xfId="1" applyNumberFormat="1" applyFont="1" applyFill="1" applyBorder="1" applyAlignment="1" applyProtection="1">
      <alignment horizontal="center" vertical="center" shrinkToFit="1"/>
      <protection locked="0"/>
    </xf>
    <xf numFmtId="14" fontId="14" fillId="5" borderId="69" xfId="1" applyNumberFormat="1" applyFont="1" applyFill="1" applyBorder="1" applyAlignment="1" applyProtection="1">
      <alignment horizontal="center" vertical="center" shrinkToFit="1"/>
      <protection locked="0"/>
    </xf>
    <xf numFmtId="14" fontId="14" fillId="4" borderId="67" xfId="1" applyNumberFormat="1" applyFont="1" applyFill="1" applyBorder="1" applyAlignment="1" applyProtection="1">
      <alignment horizontal="center" vertical="center" shrinkToFit="1"/>
      <protection locked="0"/>
    </xf>
    <xf numFmtId="14" fontId="14" fillId="4" borderId="68" xfId="1" applyNumberFormat="1" applyFont="1" applyFill="1" applyBorder="1" applyAlignment="1" applyProtection="1">
      <alignment horizontal="center" vertical="center" shrinkToFit="1"/>
      <protection locked="0"/>
    </xf>
    <xf numFmtId="14" fontId="14" fillId="4" borderId="69" xfId="1" applyNumberFormat="1" applyFont="1" applyFill="1" applyBorder="1" applyAlignment="1" applyProtection="1">
      <alignment horizontal="center" vertical="center" shrinkToFit="1"/>
      <protection locked="0"/>
    </xf>
    <xf numFmtId="0" fontId="11" fillId="0" borderId="26" xfId="1" applyFont="1" applyBorder="1" applyAlignment="1">
      <alignment horizontal="center" vertical="center"/>
    </xf>
    <xf numFmtId="0" fontId="16" fillId="0" borderId="26" xfId="1" applyFont="1" applyBorder="1" applyAlignment="1">
      <alignment horizontal="center" vertical="center"/>
    </xf>
    <xf numFmtId="0" fontId="14" fillId="4" borderId="71" xfId="1" applyFont="1" applyFill="1" applyBorder="1" applyAlignment="1" applyProtection="1">
      <alignment horizontal="center" vertical="center"/>
      <protection locked="0"/>
    </xf>
    <xf numFmtId="0" fontId="14" fillId="4" borderId="72" xfId="1" applyFont="1" applyFill="1" applyBorder="1" applyAlignment="1" applyProtection="1">
      <alignment horizontal="center" vertical="center"/>
      <protection locked="0"/>
    </xf>
    <xf numFmtId="0" fontId="14" fillId="4" borderId="73" xfId="1" applyFont="1" applyFill="1" applyBorder="1" applyAlignment="1" applyProtection="1">
      <alignment horizontal="center" vertical="center"/>
      <protection locked="0"/>
    </xf>
    <xf numFmtId="0" fontId="17" fillId="0" borderId="3" xfId="1" applyFont="1" applyBorder="1" applyAlignment="1">
      <alignment horizontal="center" vertical="center"/>
    </xf>
    <xf numFmtId="0" fontId="10" fillId="0" borderId="19" xfId="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23" xfId="1" applyFont="1" applyBorder="1" applyAlignment="1">
      <alignment horizontal="center" vertical="center" textRotation="255"/>
    </xf>
    <xf numFmtId="0" fontId="10" fillId="0" borderId="9" xfId="1" applyFont="1" applyBorder="1" applyAlignment="1">
      <alignment horizontal="center" vertical="center"/>
    </xf>
    <xf numFmtId="0" fontId="10" fillId="0" borderId="50" xfId="1" applyFont="1" applyBorder="1" applyAlignment="1">
      <alignment horizontal="center" vertical="center"/>
    </xf>
    <xf numFmtId="0" fontId="10" fillId="0" borderId="74"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75" xfId="1" applyFont="1" applyBorder="1" applyAlignment="1">
      <alignment horizontal="center" vertical="center" wrapText="1"/>
    </xf>
    <xf numFmtId="0" fontId="10" fillId="0" borderId="132" xfId="1" applyFont="1" applyBorder="1" applyAlignment="1">
      <alignment horizontal="center" vertical="center"/>
    </xf>
    <xf numFmtId="0" fontId="10" fillId="0" borderId="75" xfId="1" applyFont="1" applyBorder="1" applyAlignment="1">
      <alignment horizontal="center" vertical="center"/>
    </xf>
    <xf numFmtId="0" fontId="10" fillId="0" borderId="133" xfId="1" applyFont="1" applyBorder="1" applyAlignment="1">
      <alignment horizontal="center" vertical="center"/>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134" xfId="1" applyFont="1" applyBorder="1" applyAlignment="1">
      <alignment horizontal="center" vertical="center" shrinkToFit="1"/>
    </xf>
    <xf numFmtId="0" fontId="18" fillId="0" borderId="135"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136" xfId="1" applyFont="1" applyBorder="1" applyAlignment="1">
      <alignment horizontal="center" vertical="center" shrinkToFit="1"/>
    </xf>
    <xf numFmtId="0" fontId="18" fillId="0" borderId="297" xfId="1" applyFont="1" applyBorder="1" applyAlignment="1">
      <alignment horizontal="center" vertical="center" shrinkToFit="1"/>
    </xf>
    <xf numFmtId="0" fontId="18" fillId="0" borderId="298" xfId="1" applyFont="1" applyBorder="1" applyAlignment="1">
      <alignment horizontal="center" vertical="center" shrinkToFit="1"/>
    </xf>
    <xf numFmtId="0" fontId="10" fillId="0" borderId="117" xfId="1" applyFont="1" applyBorder="1" applyAlignment="1">
      <alignment horizontal="center" vertical="center"/>
    </xf>
    <xf numFmtId="0" fontId="10" fillId="0" borderId="131" xfId="1" applyFont="1" applyBorder="1" applyAlignment="1">
      <alignment horizontal="center" vertical="center"/>
    </xf>
    <xf numFmtId="0" fontId="10" fillId="0" borderId="118" xfId="1" applyFont="1" applyBorder="1" applyAlignment="1" applyProtection="1">
      <alignment horizontal="left" vertical="center"/>
      <protection locked="0"/>
    </xf>
    <xf numFmtId="0" fontId="10" fillId="0" borderId="119" xfId="1" applyFont="1" applyBorder="1" applyAlignment="1" applyProtection="1">
      <alignment horizontal="left" vertical="center"/>
      <protection locked="0"/>
    </xf>
    <xf numFmtId="0" fontId="10" fillId="0" borderId="120" xfId="1" applyFont="1" applyBorder="1" applyAlignment="1" applyProtection="1">
      <alignment horizontal="left" vertical="center"/>
      <protection locked="0"/>
    </xf>
    <xf numFmtId="0" fontId="10" fillId="0" borderId="104" xfId="1" applyFont="1" applyBorder="1" applyAlignment="1">
      <alignment horizontal="center" vertical="center"/>
    </xf>
    <xf numFmtId="0" fontId="10" fillId="0" borderId="137" xfId="1" applyFont="1" applyBorder="1" applyAlignment="1">
      <alignment horizontal="center" vertical="center"/>
    </xf>
    <xf numFmtId="0" fontId="10" fillId="0" borderId="130" xfId="1" applyFont="1" applyBorder="1" applyAlignment="1" applyProtection="1">
      <alignment horizontal="left" vertical="center"/>
      <protection locked="0"/>
    </xf>
    <xf numFmtId="0" fontId="10" fillId="0" borderId="104" xfId="1" applyFont="1" applyBorder="1" applyAlignment="1" applyProtection="1">
      <alignment horizontal="left" vertical="center"/>
      <protection locked="0"/>
    </xf>
    <xf numFmtId="0" fontId="10" fillId="0" borderId="107" xfId="1" applyFont="1" applyBorder="1" applyAlignment="1" applyProtection="1">
      <alignment horizontal="left" vertical="center"/>
      <protection locked="0"/>
    </xf>
    <xf numFmtId="0" fontId="10" fillId="0" borderId="58"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122" xfId="1" applyFont="1" applyBorder="1" applyAlignment="1">
      <alignment horizontal="center" vertical="center"/>
    </xf>
    <xf numFmtId="0" fontId="10" fillId="0" borderId="116" xfId="1" applyFont="1" applyBorder="1" applyAlignment="1">
      <alignment horizontal="center" vertical="center"/>
    </xf>
    <xf numFmtId="0" fontId="10" fillId="0" borderId="121" xfId="1" applyFont="1" applyBorder="1" applyAlignment="1" applyProtection="1">
      <alignment horizontal="left" vertical="center"/>
      <protection locked="0"/>
    </xf>
    <xf numFmtId="0" fontId="10" fillId="0" borderId="122" xfId="1" applyFont="1" applyBorder="1" applyAlignment="1" applyProtection="1">
      <alignment horizontal="left" vertical="center"/>
      <protection locked="0"/>
    </xf>
    <xf numFmtId="0" fontId="10" fillId="0" borderId="116" xfId="1" applyFont="1" applyBorder="1" applyAlignment="1" applyProtection="1">
      <alignment horizontal="left" vertical="center"/>
      <protection locked="0"/>
    </xf>
    <xf numFmtId="0" fontId="10" fillId="0" borderId="121" xfId="1" applyFont="1" applyBorder="1" applyAlignment="1">
      <alignment horizontal="center" vertical="center"/>
    </xf>
    <xf numFmtId="0" fontId="10" fillId="0" borderId="121" xfId="1" applyFont="1" applyBorder="1" applyAlignment="1" applyProtection="1">
      <alignment horizontal="center" vertical="center"/>
      <protection locked="0"/>
    </xf>
    <xf numFmtId="0" fontId="10" fillId="0" borderId="122" xfId="1" applyFont="1" applyBorder="1" applyAlignment="1" applyProtection="1">
      <alignment horizontal="center" vertical="center"/>
      <protection locked="0"/>
    </xf>
    <xf numFmtId="0" fontId="10" fillId="0" borderId="123" xfId="1" applyFont="1" applyBorder="1" applyAlignment="1" applyProtection="1">
      <alignment horizontal="center" vertical="center"/>
      <protection locked="0"/>
    </xf>
    <xf numFmtId="0" fontId="20" fillId="0" borderId="79" xfId="1" applyFont="1" applyBorder="1" applyAlignment="1">
      <alignment horizontal="center"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1" fillId="0" borderId="120" xfId="1" applyFont="1" applyBorder="1" applyAlignment="1">
      <alignment horizontal="center" vertical="center" wrapText="1" shrinkToFit="1"/>
    </xf>
    <xf numFmtId="0" fontId="21" fillId="0" borderId="117" xfId="1" applyFont="1" applyBorder="1" applyAlignment="1">
      <alignment horizontal="center" vertical="center" shrinkToFit="1"/>
    </xf>
    <xf numFmtId="0" fontId="21" fillId="0" borderId="13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0" xfId="1" applyFont="1" applyAlignment="1">
      <alignment horizontal="center" vertical="center" shrinkToFit="1"/>
    </xf>
    <xf numFmtId="0" fontId="21" fillId="0" borderId="38" xfId="1" applyFont="1" applyBorder="1" applyAlignment="1">
      <alignment horizontal="center" vertical="center" shrinkToFit="1"/>
    </xf>
    <xf numFmtId="0" fontId="10" fillId="0" borderId="138" xfId="1" applyFont="1" applyBorder="1" applyAlignment="1">
      <alignment horizontal="center" vertical="center" wrapText="1"/>
    </xf>
    <xf numFmtId="0" fontId="10" fillId="0" borderId="139" xfId="1" applyFont="1" applyBorder="1" applyAlignment="1">
      <alignment horizontal="center" vertical="center"/>
    </xf>
    <xf numFmtId="0" fontId="10" fillId="0" borderId="145" xfId="1" applyFont="1" applyBorder="1" applyAlignment="1">
      <alignment horizontal="center" vertical="center"/>
    </xf>
    <xf numFmtId="0" fontId="10" fillId="0" borderId="146" xfId="1" applyFont="1" applyBorder="1" applyAlignment="1">
      <alignment horizontal="center" vertical="center"/>
    </xf>
    <xf numFmtId="0" fontId="10" fillId="0" borderId="159" xfId="1" applyFont="1" applyBorder="1" applyAlignment="1">
      <alignment horizontal="center" vertical="center"/>
    </xf>
    <xf numFmtId="0" fontId="13" fillId="0" borderId="140" xfId="1" applyFont="1" applyBorder="1" applyAlignment="1">
      <alignment horizontal="center" vertical="center" wrapText="1"/>
    </xf>
    <xf numFmtId="0" fontId="13" fillId="0" borderId="141" xfId="1" applyFont="1" applyBorder="1" applyAlignment="1">
      <alignment horizontal="center" vertical="center"/>
    </xf>
    <xf numFmtId="0" fontId="13" fillId="0" borderId="142" xfId="1" applyFont="1" applyBorder="1" applyAlignment="1">
      <alignment horizontal="center" vertical="center"/>
    </xf>
    <xf numFmtId="0" fontId="13" fillId="0" borderId="147" xfId="1" applyFont="1" applyBorder="1" applyAlignment="1">
      <alignment horizontal="center" vertical="center"/>
    </xf>
    <xf numFmtId="0" fontId="13" fillId="0" borderId="148" xfId="1" applyFont="1" applyBorder="1" applyAlignment="1">
      <alignment horizontal="center" vertical="center"/>
    </xf>
    <xf numFmtId="0" fontId="13" fillId="0" borderId="149" xfId="1" applyFont="1" applyBorder="1" applyAlignment="1">
      <alignment horizontal="center" vertical="center"/>
    </xf>
    <xf numFmtId="0" fontId="10" fillId="0" borderId="143" xfId="1" applyFont="1" applyBorder="1" applyAlignment="1">
      <alignment horizontal="center" vertical="center" wrapText="1"/>
    </xf>
    <xf numFmtId="0" fontId="10" fillId="0" borderId="150" xfId="1" applyFont="1" applyBorder="1" applyAlignment="1">
      <alignment horizontal="center" vertical="center"/>
    </xf>
    <xf numFmtId="0" fontId="16" fillId="0" borderId="143" xfId="1" applyFont="1" applyBorder="1" applyAlignment="1">
      <alignment horizontal="center" vertical="center"/>
    </xf>
    <xf numFmtId="0" fontId="16" fillId="0" borderId="141" xfId="1" applyFont="1" applyBorder="1" applyAlignment="1">
      <alignment horizontal="center" vertical="center"/>
    </xf>
    <xf numFmtId="0" fontId="16" fillId="0" borderId="142" xfId="1" applyFont="1" applyBorder="1" applyAlignment="1">
      <alignment horizontal="center" vertical="center"/>
    </xf>
    <xf numFmtId="0" fontId="16" fillId="0" borderId="151" xfId="1" applyFont="1" applyBorder="1" applyAlignment="1">
      <alignment horizontal="center" vertical="center"/>
    </xf>
    <xf numFmtId="0" fontId="16" fillId="0" borderId="152" xfId="1" applyFont="1" applyBorder="1" applyAlignment="1">
      <alignment horizontal="center" vertical="center"/>
    </xf>
    <xf numFmtId="0" fontId="16" fillId="0" borderId="148" xfId="1" applyFont="1" applyBorder="1" applyAlignment="1">
      <alignment horizontal="center" vertical="center"/>
    </xf>
    <xf numFmtId="0" fontId="16" fillId="0" borderId="153" xfId="1" applyFont="1" applyBorder="1" applyAlignment="1">
      <alignment horizontal="center" vertical="center"/>
    </xf>
    <xf numFmtId="0" fontId="16" fillId="0" borderId="144" xfId="1" applyFont="1" applyBorder="1" applyAlignment="1">
      <alignment horizontal="center" vertical="center"/>
    </xf>
    <xf numFmtId="0" fontId="16" fillId="0" borderId="150" xfId="1" applyFont="1" applyBorder="1" applyAlignment="1">
      <alignment horizontal="center" vertical="center"/>
    </xf>
    <xf numFmtId="0" fontId="16" fillId="0" borderId="154" xfId="1" applyFont="1" applyBorder="1" applyAlignment="1">
      <alignment horizontal="center" vertical="center"/>
    </xf>
    <xf numFmtId="0" fontId="10" fillId="0" borderId="155" xfId="1" applyFont="1" applyBorder="1" applyAlignment="1">
      <alignment horizontal="center" vertical="center"/>
    </xf>
    <xf numFmtId="0" fontId="10" fillId="0" borderId="156" xfId="1" applyFont="1" applyBorder="1" applyAlignment="1">
      <alignment horizontal="center" vertical="center"/>
    </xf>
    <xf numFmtId="56" fontId="13" fillId="0" borderId="157" xfId="1" applyNumberFormat="1" applyFont="1" applyBorder="1" applyAlignment="1">
      <alignment horizontal="center" vertical="center" shrinkToFit="1"/>
    </xf>
    <xf numFmtId="56" fontId="13" fillId="0" borderId="158" xfId="1" applyNumberFormat="1" applyFont="1" applyBorder="1" applyAlignment="1">
      <alignment horizontal="center" vertical="center" shrinkToFit="1"/>
    </xf>
    <xf numFmtId="0" fontId="22" fillId="0" borderId="140" xfId="1" applyFont="1" applyBorder="1" applyAlignment="1">
      <alignment horizontal="center" vertical="center"/>
    </xf>
    <xf numFmtId="0" fontId="22" fillId="0" borderId="141" xfId="1" applyFont="1" applyBorder="1" applyAlignment="1">
      <alignment horizontal="center" vertical="center"/>
    </xf>
    <xf numFmtId="0" fontId="22" fillId="0" borderId="152" xfId="1" applyFont="1" applyBorder="1" applyAlignment="1">
      <alignment horizontal="center" vertical="center"/>
    </xf>
    <xf numFmtId="0" fontId="16" fillId="0" borderId="160" xfId="1" applyFont="1" applyBorder="1" applyAlignment="1">
      <alignment horizontal="center" vertical="center"/>
    </xf>
    <xf numFmtId="0" fontId="16" fillId="0" borderId="139" xfId="1" applyFont="1" applyBorder="1" applyAlignment="1">
      <alignment horizontal="center" vertical="center"/>
    </xf>
    <xf numFmtId="56" fontId="21" fillId="0" borderId="161" xfId="1" applyNumberFormat="1" applyFont="1" applyBorder="1" applyAlignment="1">
      <alignment horizontal="center" vertical="center" shrinkToFit="1"/>
    </xf>
    <xf numFmtId="56" fontId="21" fillId="0" borderId="162" xfId="1" applyNumberFormat="1" applyFont="1" applyBorder="1" applyAlignment="1">
      <alignment horizontal="center" vertical="center" shrinkToFit="1"/>
    </xf>
    <xf numFmtId="14" fontId="23" fillId="0" borderId="87" xfId="1" applyNumberFormat="1" applyFont="1" applyBorder="1" applyAlignment="1">
      <alignment horizontal="center" vertical="center"/>
    </xf>
    <xf numFmtId="14" fontId="23" fillId="0" borderId="88" xfId="1" applyNumberFormat="1" applyFont="1" applyBorder="1" applyAlignment="1">
      <alignment horizontal="center" vertical="center"/>
    </xf>
    <xf numFmtId="56" fontId="21" fillId="0" borderId="90" xfId="1" applyNumberFormat="1" applyFont="1" applyBorder="1" applyAlignment="1">
      <alignment horizontal="center" vertical="center" shrinkToFit="1"/>
    </xf>
    <xf numFmtId="14" fontId="23" fillId="0" borderId="90" xfId="1" applyNumberFormat="1" applyFont="1" applyBorder="1" applyAlignment="1">
      <alignment horizontal="center" vertical="center"/>
    </xf>
    <xf numFmtId="38" fontId="10" fillId="0" borderId="124" xfId="2" applyFont="1" applyFill="1" applyBorder="1" applyAlignment="1" applyProtection="1">
      <alignment horizontal="right" vertical="center"/>
      <protection locked="0"/>
    </xf>
    <xf numFmtId="38" fontId="10" fillId="0" borderId="125" xfId="2" applyFont="1" applyFill="1" applyBorder="1" applyAlignment="1" applyProtection="1">
      <alignment horizontal="right" vertical="center"/>
      <protection locked="0"/>
    </xf>
    <xf numFmtId="38" fontId="10" fillId="0" borderId="163" xfId="2" applyFont="1" applyFill="1" applyBorder="1" applyAlignment="1" applyProtection="1">
      <alignment horizontal="right" vertical="center"/>
      <protection locked="0"/>
    </xf>
    <xf numFmtId="38" fontId="10" fillId="0" borderId="164" xfId="2" applyFont="1" applyFill="1" applyBorder="1" applyAlignment="1" applyProtection="1">
      <alignment horizontal="right" vertical="center"/>
      <protection locked="0"/>
    </xf>
    <xf numFmtId="38" fontId="16" fillId="0" borderId="165" xfId="2" applyFont="1" applyFill="1" applyBorder="1" applyAlignment="1" applyProtection="1">
      <alignment horizontal="right" vertical="center"/>
    </xf>
    <xf numFmtId="38" fontId="16" fillId="0" borderId="166" xfId="2" applyFont="1" applyFill="1" applyBorder="1" applyAlignment="1" applyProtection="1">
      <alignment horizontal="right" vertical="center"/>
    </xf>
    <xf numFmtId="38" fontId="16" fillId="0" borderId="127" xfId="2" applyFont="1" applyFill="1" applyBorder="1" applyAlignment="1" applyProtection="1">
      <alignment horizontal="right" vertical="center"/>
    </xf>
    <xf numFmtId="0" fontId="10" fillId="0" borderId="91" xfId="1" applyFont="1" applyBorder="1" applyAlignment="1" applyProtection="1">
      <alignment horizontal="center" vertical="center"/>
      <protection locked="0"/>
    </xf>
    <xf numFmtId="0" fontId="10" fillId="0" borderId="90"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56" fontId="10" fillId="0" borderId="3" xfId="1" applyNumberFormat="1" applyFont="1" applyBorder="1" applyAlignment="1">
      <alignment horizontal="center" vertical="center"/>
    </xf>
    <xf numFmtId="56" fontId="13" fillId="0" borderId="93" xfId="1" applyNumberFormat="1" applyFont="1" applyBorder="1" applyAlignment="1">
      <alignment horizontal="center" vertical="center" shrinkToFit="1"/>
    </xf>
    <xf numFmtId="56" fontId="13" fillId="0" borderId="90" xfId="1" applyNumberFormat="1" applyFont="1" applyBorder="1" applyAlignment="1">
      <alignment horizontal="center" vertical="center" shrinkToFit="1"/>
    </xf>
    <xf numFmtId="56" fontId="13" fillId="0" borderId="94" xfId="1" applyNumberFormat="1" applyFont="1" applyBorder="1" applyAlignment="1">
      <alignment horizontal="center" vertical="center" shrinkToFit="1"/>
    </xf>
    <xf numFmtId="56" fontId="13" fillId="0" borderId="126" xfId="1" applyNumberFormat="1" applyFont="1" applyBorder="1" applyAlignment="1">
      <alignment horizontal="center" vertical="center" shrinkToFit="1"/>
    </xf>
    <xf numFmtId="56" fontId="13" fillId="0" borderId="91" xfId="1" applyNumberFormat="1" applyFont="1" applyBorder="1" applyAlignment="1">
      <alignment horizontal="center" vertical="center" shrinkToFit="1"/>
    </xf>
    <xf numFmtId="38" fontId="10" fillId="0" borderId="127" xfId="2" applyFont="1" applyFill="1" applyBorder="1" applyAlignment="1" applyProtection="1">
      <alignment horizontal="right" vertical="center"/>
      <protection locked="0"/>
    </xf>
    <xf numFmtId="38" fontId="16" fillId="0" borderId="99" xfId="2" applyFont="1" applyFill="1" applyBorder="1" applyAlignment="1" applyProtection="1">
      <alignment horizontal="right" vertical="center"/>
    </xf>
    <xf numFmtId="38" fontId="16" fillId="0" borderId="170" xfId="2" applyFont="1" applyFill="1" applyBorder="1" applyAlignment="1" applyProtection="1">
      <alignment horizontal="right" vertical="center"/>
    </xf>
    <xf numFmtId="38" fontId="16" fillId="0" borderId="169" xfId="2" applyFont="1" applyFill="1" applyBorder="1" applyAlignment="1" applyProtection="1">
      <alignment horizontal="right" vertical="center"/>
    </xf>
    <xf numFmtId="0" fontId="10" fillId="0" borderId="171"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56" fontId="10" fillId="0" borderId="101" xfId="1" applyNumberFormat="1" applyFont="1" applyBorder="1" applyAlignment="1">
      <alignment horizontal="center" vertical="center"/>
    </xf>
    <xf numFmtId="56" fontId="10" fillId="0" borderId="102" xfId="1" applyNumberFormat="1" applyFont="1" applyBorder="1" applyAlignment="1">
      <alignment horizontal="center" vertical="center"/>
    </xf>
    <xf numFmtId="56" fontId="10" fillId="0" borderId="103" xfId="1" applyNumberFormat="1" applyFont="1" applyBorder="1" applyAlignment="1">
      <alignment horizontal="center" vertical="center"/>
    </xf>
    <xf numFmtId="56" fontId="10" fillId="0" borderId="108" xfId="1" applyNumberFormat="1" applyFont="1" applyBorder="1" applyAlignment="1">
      <alignment horizontal="center" vertical="center"/>
    </xf>
    <xf numFmtId="56" fontId="10" fillId="0" borderId="109" xfId="1" applyNumberFormat="1" applyFont="1" applyBorder="1" applyAlignment="1">
      <alignment horizontal="center" vertical="center"/>
    </xf>
    <xf numFmtId="56" fontId="10" fillId="0" borderId="110" xfId="1" applyNumberFormat="1" applyFont="1" applyBorder="1" applyAlignment="1">
      <alignment horizontal="center" vertical="center"/>
    </xf>
    <xf numFmtId="56" fontId="10" fillId="0" borderId="112" xfId="1" applyNumberFormat="1" applyFont="1" applyBorder="1" applyAlignment="1">
      <alignment horizontal="center" vertical="center"/>
    </xf>
    <xf numFmtId="56" fontId="10" fillId="0" borderId="113" xfId="1" applyNumberFormat="1" applyFont="1" applyBorder="1" applyAlignment="1">
      <alignment horizontal="center" vertical="center"/>
    </xf>
    <xf numFmtId="56" fontId="10" fillId="0" borderId="114" xfId="1" applyNumberFormat="1" applyFont="1" applyBorder="1" applyAlignment="1">
      <alignment horizontal="center" vertical="center"/>
    </xf>
    <xf numFmtId="56" fontId="13" fillId="0" borderId="172" xfId="1" applyNumberFormat="1" applyFont="1" applyBorder="1" applyAlignment="1">
      <alignment horizontal="center" vertical="center" shrinkToFit="1"/>
    </xf>
    <xf numFmtId="56" fontId="13" fillId="0" borderId="104" xfId="1" applyNumberFormat="1" applyFont="1" applyBorder="1" applyAlignment="1">
      <alignment horizontal="center" vertical="center" shrinkToFit="1"/>
    </xf>
    <xf numFmtId="56" fontId="13" fillId="0" borderId="105" xfId="1" applyNumberFormat="1" applyFont="1" applyBorder="1" applyAlignment="1">
      <alignment horizontal="center" vertical="center" shrinkToFit="1"/>
    </xf>
    <xf numFmtId="56" fontId="13" fillId="0" borderId="173" xfId="1" applyNumberFormat="1" applyFont="1" applyBorder="1" applyAlignment="1">
      <alignment horizontal="center" vertical="center" shrinkToFit="1"/>
    </xf>
    <xf numFmtId="38" fontId="10" fillId="0" borderId="174" xfId="2" applyFont="1" applyFill="1" applyBorder="1" applyAlignment="1" applyProtection="1">
      <alignment horizontal="right" vertical="center"/>
      <protection locked="0"/>
    </xf>
    <xf numFmtId="38" fontId="10" fillId="0" borderId="175" xfId="2" applyFont="1" applyFill="1" applyBorder="1" applyAlignment="1" applyProtection="1">
      <alignment horizontal="right" vertical="center"/>
      <protection locked="0"/>
    </xf>
    <xf numFmtId="38" fontId="10" fillId="0" borderId="176" xfId="2" applyFont="1" applyFill="1" applyBorder="1" applyAlignment="1" applyProtection="1">
      <alignment horizontal="right" vertical="center"/>
      <protection locked="0"/>
    </xf>
    <xf numFmtId="38" fontId="16" fillId="0" borderId="105" xfId="2" applyFont="1" applyFill="1" applyBorder="1" applyAlignment="1" applyProtection="1">
      <alignment horizontal="right" vertical="center"/>
    </xf>
    <xf numFmtId="38" fontId="16" fillId="0" borderId="177" xfId="2" applyFont="1" applyFill="1" applyBorder="1" applyAlignment="1" applyProtection="1">
      <alignment horizontal="right" vertical="center"/>
    </xf>
    <xf numFmtId="38" fontId="16" fillId="0" borderId="176" xfId="2" applyFont="1" applyFill="1" applyBorder="1" applyAlignment="1" applyProtection="1">
      <alignment horizontal="right" vertical="center"/>
    </xf>
    <xf numFmtId="56" fontId="13" fillId="0" borderId="95" xfId="1" applyNumberFormat="1" applyFont="1" applyBorder="1" applyAlignment="1">
      <alignment horizontal="center" vertical="center" shrinkToFit="1"/>
    </xf>
    <xf numFmtId="56" fontId="13" fillId="0" borderId="96" xfId="1" applyNumberFormat="1" applyFont="1" applyBorder="1" applyAlignment="1">
      <alignment horizontal="center" vertical="center" shrinkToFit="1"/>
    </xf>
    <xf numFmtId="56" fontId="13" fillId="0" borderId="128" xfId="1" applyNumberFormat="1" applyFont="1" applyBorder="1" applyAlignment="1">
      <alignment horizontal="center" vertical="center" shrinkToFit="1"/>
    </xf>
    <xf numFmtId="56" fontId="13" fillId="0" borderId="97" xfId="1" applyNumberFormat="1" applyFont="1" applyBorder="1" applyAlignment="1">
      <alignment horizontal="center" vertical="center" shrinkToFit="1"/>
    </xf>
    <xf numFmtId="56" fontId="13" fillId="0" borderId="129" xfId="1" applyNumberFormat="1" applyFont="1" applyBorder="1" applyAlignment="1">
      <alignment horizontal="center" vertical="center" shrinkToFit="1"/>
    </xf>
    <xf numFmtId="38" fontId="10" fillId="0" borderId="167" xfId="2" applyFont="1" applyFill="1" applyBorder="1" applyAlignment="1" applyProtection="1">
      <alignment horizontal="right" vertical="center"/>
      <protection locked="0"/>
    </xf>
    <xf numFmtId="38" fontId="10" fillId="0" borderId="168" xfId="2" applyFont="1" applyFill="1" applyBorder="1" applyAlignment="1" applyProtection="1">
      <alignment horizontal="right" vertical="center"/>
      <protection locked="0"/>
    </xf>
    <xf numFmtId="38" fontId="10" fillId="0" borderId="169" xfId="2" applyFont="1" applyFill="1" applyBorder="1" applyAlignment="1" applyProtection="1">
      <alignment horizontal="right" vertical="center"/>
      <protection locked="0"/>
    </xf>
    <xf numFmtId="0" fontId="10" fillId="0" borderId="178" xfId="1" applyFont="1" applyBorder="1" applyAlignment="1" applyProtection="1">
      <alignment horizontal="center" vertical="center"/>
      <protection locked="0"/>
    </xf>
    <xf numFmtId="0" fontId="10" fillId="0" borderId="104" xfId="1" applyFont="1" applyBorder="1" applyAlignment="1" applyProtection="1">
      <alignment horizontal="center" vertical="center"/>
      <protection locked="0"/>
    </xf>
    <xf numFmtId="0" fontId="10" fillId="0" borderId="107" xfId="1" applyFont="1" applyBorder="1" applyAlignment="1" applyProtection="1">
      <alignment horizontal="center" vertical="center"/>
      <protection locked="0"/>
    </xf>
    <xf numFmtId="38" fontId="10" fillId="0" borderId="179" xfId="2" applyFont="1" applyFill="1" applyBorder="1" applyAlignment="1" applyProtection="1">
      <alignment horizontal="right" vertical="center"/>
      <protection locked="0"/>
    </xf>
    <xf numFmtId="38" fontId="10" fillId="0" borderId="180" xfId="2" applyFont="1" applyFill="1" applyBorder="1" applyAlignment="1" applyProtection="1">
      <alignment horizontal="right" vertical="center"/>
      <protection locked="0"/>
    </xf>
    <xf numFmtId="38" fontId="10" fillId="0" borderId="181" xfId="2" applyFont="1" applyFill="1" applyBorder="1" applyAlignment="1" applyProtection="1">
      <alignment horizontal="right" vertical="center"/>
      <protection locked="0"/>
    </xf>
    <xf numFmtId="38" fontId="16" fillId="0" borderId="182" xfId="2" applyFont="1" applyFill="1" applyBorder="1" applyAlignment="1" applyProtection="1">
      <alignment horizontal="right" vertical="center"/>
    </xf>
    <xf numFmtId="38" fontId="16" fillId="0" borderId="181" xfId="2" applyFont="1" applyFill="1" applyBorder="1" applyAlignment="1" applyProtection="1">
      <alignment horizontal="right" vertical="center"/>
    </xf>
    <xf numFmtId="0" fontId="10" fillId="0" borderId="183" xfId="1" applyFont="1" applyBorder="1" applyAlignment="1" applyProtection="1">
      <alignment horizontal="center" vertical="center"/>
      <protection locked="0"/>
    </xf>
    <xf numFmtId="38" fontId="16" fillId="0" borderId="187" xfId="2" applyFont="1" applyFill="1" applyBorder="1" applyAlignment="1" applyProtection="1">
      <alignment horizontal="right" vertical="center"/>
    </xf>
    <xf numFmtId="38" fontId="16" fillId="0" borderId="186" xfId="2" applyFont="1" applyFill="1" applyBorder="1" applyAlignment="1" applyProtection="1">
      <alignment horizontal="right" vertical="center"/>
    </xf>
    <xf numFmtId="0" fontId="10" fillId="0" borderId="188" xfId="1" applyFont="1" applyBorder="1" applyAlignment="1" applyProtection="1">
      <alignment horizontal="center" vertical="center"/>
      <protection locked="0"/>
    </xf>
    <xf numFmtId="56" fontId="13" fillId="0" borderId="188" xfId="1" applyNumberFormat="1" applyFont="1" applyBorder="1" applyAlignment="1">
      <alignment horizontal="center" vertical="center" shrinkToFit="1"/>
    </xf>
    <xf numFmtId="38" fontId="10" fillId="0" borderId="189" xfId="2" applyFont="1" applyFill="1" applyBorder="1" applyAlignment="1" applyProtection="1">
      <alignment horizontal="right" vertical="center"/>
      <protection locked="0"/>
    </xf>
    <xf numFmtId="38" fontId="10" fillId="0" borderId="190" xfId="2" applyFont="1" applyFill="1" applyBorder="1" applyAlignment="1" applyProtection="1">
      <alignment horizontal="right" vertical="center"/>
      <protection locked="0"/>
    </xf>
    <xf numFmtId="38" fontId="10" fillId="0" borderId="191" xfId="2" applyFont="1" applyFill="1" applyBorder="1" applyAlignment="1" applyProtection="1">
      <alignment horizontal="right" vertical="center"/>
      <protection locked="0"/>
    </xf>
    <xf numFmtId="38" fontId="16" fillId="0" borderId="192" xfId="2" applyFont="1" applyFill="1" applyBorder="1" applyAlignment="1" applyProtection="1">
      <alignment horizontal="right" vertical="center"/>
    </xf>
    <xf numFmtId="38" fontId="16" fillId="0" borderId="191" xfId="2" applyFont="1" applyFill="1" applyBorder="1" applyAlignment="1" applyProtection="1">
      <alignment horizontal="right" vertical="center"/>
    </xf>
    <xf numFmtId="0" fontId="10" fillId="0" borderId="193" xfId="1" applyFont="1" applyBorder="1" applyAlignment="1" applyProtection="1">
      <alignment horizontal="center" vertical="center"/>
      <protection locked="0"/>
    </xf>
    <xf numFmtId="38" fontId="10" fillId="0" borderId="184" xfId="2" applyFont="1" applyFill="1" applyBorder="1" applyAlignment="1" applyProtection="1">
      <alignment horizontal="right" vertical="center"/>
      <protection locked="0"/>
    </xf>
    <xf numFmtId="38" fontId="10" fillId="0" borderId="185" xfId="2" applyFont="1" applyFill="1" applyBorder="1" applyAlignment="1" applyProtection="1">
      <alignment horizontal="right" vertical="center"/>
      <protection locked="0"/>
    </xf>
    <xf numFmtId="38" fontId="10" fillId="0" borderId="186" xfId="2" applyFont="1" applyFill="1" applyBorder="1" applyAlignment="1" applyProtection="1">
      <alignment horizontal="right" vertical="center"/>
      <protection locked="0"/>
    </xf>
    <xf numFmtId="38" fontId="16" fillId="0" borderId="138" xfId="2" applyFont="1" applyFill="1" applyBorder="1" applyAlignment="1" applyProtection="1">
      <alignment horizontal="right" vertical="center"/>
    </xf>
    <xf numFmtId="38" fontId="16" fillId="0" borderId="84" xfId="2" applyFont="1" applyFill="1" applyBorder="1" applyAlignment="1" applyProtection="1">
      <alignment horizontal="right" vertical="center"/>
    </xf>
    <xf numFmtId="38" fontId="16" fillId="0" borderId="82" xfId="2" applyFont="1" applyFill="1" applyBorder="1" applyAlignment="1" applyProtection="1">
      <alignment horizontal="right" vertical="center"/>
    </xf>
    <xf numFmtId="0" fontId="10" fillId="0" borderId="195" xfId="1" applyFont="1" applyBorder="1" applyAlignment="1" applyProtection="1">
      <alignment horizontal="center" vertical="center"/>
      <protection locked="0"/>
    </xf>
    <xf numFmtId="0" fontId="10" fillId="0" borderId="194" xfId="1" applyFont="1" applyBorder="1" applyAlignment="1" applyProtection="1">
      <alignment horizontal="center" vertical="center"/>
      <protection locked="0"/>
    </xf>
    <xf numFmtId="0" fontId="10" fillId="0" borderId="197" xfId="1" applyFont="1" applyBorder="1" applyAlignment="1" applyProtection="1">
      <alignment horizontal="center" vertical="center"/>
      <protection locked="0"/>
    </xf>
    <xf numFmtId="56" fontId="13" fillId="0" borderId="198" xfId="1" applyNumberFormat="1" applyFont="1" applyBorder="1" applyAlignment="1">
      <alignment horizontal="center" vertical="center" shrinkToFit="1"/>
    </xf>
    <xf numFmtId="56" fontId="13" fillId="0" borderId="199" xfId="1" applyNumberFormat="1" applyFont="1" applyBorder="1" applyAlignment="1">
      <alignment horizontal="center" vertical="center" shrinkToFit="1"/>
    </xf>
    <xf numFmtId="56" fontId="13" fillId="0" borderId="200" xfId="1" applyNumberFormat="1" applyFont="1" applyBorder="1" applyAlignment="1">
      <alignment horizontal="center" vertical="center" shrinkToFit="1"/>
    </xf>
    <xf numFmtId="56" fontId="13" fillId="0" borderId="202" xfId="1" applyNumberFormat="1" applyFont="1" applyBorder="1" applyAlignment="1">
      <alignment horizontal="center" vertical="center" shrinkToFit="1"/>
    </xf>
    <xf numFmtId="56" fontId="13" fillId="0" borderId="203" xfId="1" applyNumberFormat="1" applyFont="1" applyBorder="1" applyAlignment="1">
      <alignment horizontal="center" vertical="center" shrinkToFit="1"/>
    </xf>
    <xf numFmtId="38" fontId="10" fillId="0" borderId="206" xfId="2" applyFont="1" applyFill="1" applyBorder="1" applyAlignment="1" applyProtection="1">
      <alignment horizontal="right" vertical="center"/>
      <protection locked="0"/>
    </xf>
    <xf numFmtId="38" fontId="10" fillId="0" borderId="207" xfId="2" applyFont="1" applyFill="1" applyBorder="1" applyAlignment="1" applyProtection="1">
      <alignment horizontal="right" vertical="center"/>
      <protection locked="0"/>
    </xf>
    <xf numFmtId="38" fontId="10" fillId="0" borderId="208" xfId="2" applyFont="1" applyFill="1" applyBorder="1" applyAlignment="1" applyProtection="1">
      <alignment horizontal="right" vertical="center"/>
      <protection locked="0"/>
    </xf>
    <xf numFmtId="38" fontId="16" fillId="0" borderId="200" xfId="2" applyFont="1" applyFill="1" applyBorder="1" applyAlignment="1" applyProtection="1">
      <alignment horizontal="right" vertical="center"/>
    </xf>
    <xf numFmtId="38" fontId="16" fillId="0" borderId="209" xfId="2" applyFont="1" applyFill="1" applyBorder="1" applyAlignment="1" applyProtection="1">
      <alignment horizontal="right" vertical="center"/>
    </xf>
    <xf numFmtId="38" fontId="16" fillId="0" borderId="208" xfId="2" applyFont="1" applyFill="1" applyBorder="1" applyAlignment="1" applyProtection="1">
      <alignment horizontal="right" vertical="center"/>
    </xf>
    <xf numFmtId="0" fontId="10" fillId="0" borderId="210" xfId="1" applyFont="1" applyBorder="1" applyAlignment="1" applyProtection="1">
      <alignment horizontal="center" vertical="center"/>
      <protection locked="0"/>
    </xf>
    <xf numFmtId="0" fontId="10" fillId="0" borderId="199" xfId="1" applyFont="1" applyBorder="1" applyAlignment="1" applyProtection="1">
      <alignment horizontal="center" vertical="center"/>
      <protection locked="0"/>
    </xf>
    <xf numFmtId="0" fontId="10" fillId="0" borderId="211" xfId="1" applyFont="1" applyBorder="1" applyAlignment="1" applyProtection="1">
      <alignment horizontal="center" vertical="center"/>
      <protection locked="0"/>
    </xf>
    <xf numFmtId="56" fontId="13" fillId="0" borderId="111" xfId="1" applyNumberFormat="1" applyFont="1" applyBorder="1" applyAlignment="1">
      <alignment horizontal="center" vertical="center" shrinkToFit="1"/>
    </xf>
    <xf numFmtId="56" fontId="13" fillId="0" borderId="194" xfId="1" applyNumberFormat="1" applyFont="1" applyBorder="1" applyAlignment="1">
      <alignment horizontal="center" vertical="center" shrinkToFit="1"/>
    </xf>
    <xf numFmtId="56" fontId="13" fillId="0" borderId="138" xfId="1" applyNumberFormat="1" applyFont="1" applyBorder="1" applyAlignment="1">
      <alignment horizontal="center" vertical="center" shrinkToFit="1"/>
    </xf>
    <xf numFmtId="56" fontId="13" fillId="0" borderId="117" xfId="1" applyNumberFormat="1" applyFont="1" applyBorder="1" applyAlignment="1">
      <alignment horizontal="center" vertical="center" shrinkToFit="1"/>
    </xf>
    <xf numFmtId="38" fontId="10" fillId="0" borderId="83" xfId="2" applyFont="1" applyFill="1" applyBorder="1" applyAlignment="1" applyProtection="1">
      <alignment horizontal="right" vertical="center"/>
      <protection locked="0"/>
    </xf>
    <xf numFmtId="38" fontId="10" fillId="0" borderId="85" xfId="2" applyFont="1" applyFill="1" applyBorder="1" applyAlignment="1" applyProtection="1">
      <alignment horizontal="right" vertical="center"/>
      <protection locked="0"/>
    </xf>
    <xf numFmtId="38" fontId="10" fillId="0" borderId="82" xfId="2" applyFont="1" applyFill="1" applyBorder="1" applyAlignment="1" applyProtection="1">
      <alignment horizontal="right" vertical="center"/>
      <protection locked="0"/>
    </xf>
    <xf numFmtId="38" fontId="16" fillId="0" borderId="215" xfId="2" applyFont="1" applyFill="1" applyBorder="1" applyAlignment="1" applyProtection="1">
      <alignment horizontal="right" vertical="center"/>
    </xf>
    <xf numFmtId="38" fontId="16" fillId="0" borderId="214" xfId="2" applyFont="1" applyFill="1" applyBorder="1" applyAlignment="1" applyProtection="1">
      <alignment horizontal="right" vertical="center"/>
    </xf>
    <xf numFmtId="0" fontId="10" fillId="0" borderId="216" xfId="1" applyFont="1" applyBorder="1" applyAlignment="1" applyProtection="1">
      <alignment horizontal="center" vertical="center"/>
      <protection locked="0"/>
    </xf>
    <xf numFmtId="56" fontId="13" fillId="0" borderId="216" xfId="1" applyNumberFormat="1" applyFont="1" applyBorder="1" applyAlignment="1">
      <alignment horizontal="center" vertical="center" shrinkToFit="1"/>
    </xf>
    <xf numFmtId="38" fontId="10" fillId="0" borderId="217" xfId="2" applyFont="1" applyFill="1" applyBorder="1" applyAlignment="1" applyProtection="1">
      <alignment horizontal="right" vertical="center"/>
      <protection locked="0"/>
    </xf>
    <xf numFmtId="38" fontId="10" fillId="0" borderId="218" xfId="2" applyFont="1" applyFill="1" applyBorder="1" applyAlignment="1" applyProtection="1">
      <alignment horizontal="right" vertical="center"/>
      <protection locked="0"/>
    </xf>
    <xf numFmtId="38" fontId="10" fillId="0" borderId="219" xfId="2" applyFont="1" applyFill="1" applyBorder="1" applyAlignment="1" applyProtection="1">
      <alignment horizontal="right" vertical="center"/>
      <protection locked="0"/>
    </xf>
    <xf numFmtId="38" fontId="16" fillId="0" borderId="220" xfId="2" applyFont="1" applyFill="1" applyBorder="1" applyAlignment="1" applyProtection="1">
      <alignment horizontal="right" vertical="center"/>
    </xf>
    <xf numFmtId="38" fontId="16" fillId="0" borderId="219" xfId="2" applyFont="1" applyFill="1" applyBorder="1" applyAlignment="1" applyProtection="1">
      <alignment horizontal="right" vertical="center"/>
    </xf>
    <xf numFmtId="0" fontId="10" fillId="0" borderId="221" xfId="1" applyFont="1" applyBorder="1" applyAlignment="1" applyProtection="1">
      <alignment horizontal="center" vertical="center"/>
      <protection locked="0"/>
    </xf>
    <xf numFmtId="56" fontId="13" fillId="0" borderId="193" xfId="1" applyNumberFormat="1" applyFont="1" applyBorder="1" applyAlignment="1">
      <alignment horizontal="center" vertical="center" shrinkToFit="1"/>
    </xf>
    <xf numFmtId="38" fontId="10" fillId="0" borderId="212" xfId="2" applyFont="1" applyFill="1" applyBorder="1" applyAlignment="1" applyProtection="1">
      <alignment horizontal="right" vertical="center"/>
      <protection locked="0"/>
    </xf>
    <xf numFmtId="38" fontId="10" fillId="0" borderId="213" xfId="2" applyFont="1" applyFill="1" applyBorder="1" applyAlignment="1" applyProtection="1">
      <alignment horizontal="right" vertical="center"/>
      <protection locked="0"/>
    </xf>
    <xf numFmtId="38" fontId="10" fillId="0" borderId="214" xfId="2" applyFont="1" applyFill="1" applyBorder="1" applyAlignment="1" applyProtection="1">
      <alignment horizontal="right" vertical="center"/>
      <protection locked="0"/>
    </xf>
    <xf numFmtId="38" fontId="16" fillId="0" borderId="225" xfId="2" applyFont="1" applyFill="1" applyBorder="1" applyAlignment="1" applyProtection="1">
      <alignment horizontal="right" vertical="center"/>
    </xf>
    <xf numFmtId="38" fontId="16" fillId="0" borderId="224" xfId="2" applyFont="1" applyFill="1" applyBorder="1" applyAlignment="1" applyProtection="1">
      <alignment horizontal="right" vertical="center"/>
    </xf>
    <xf numFmtId="0" fontId="10" fillId="0" borderId="226" xfId="1" applyFont="1" applyBorder="1" applyAlignment="1" applyProtection="1">
      <alignment horizontal="center" vertical="center"/>
      <protection locked="0"/>
    </xf>
    <xf numFmtId="38" fontId="10" fillId="0" borderId="227" xfId="2" applyFont="1" applyFill="1" applyBorder="1" applyAlignment="1" applyProtection="1">
      <alignment horizontal="right" vertical="center"/>
      <protection locked="0"/>
    </xf>
    <xf numFmtId="38" fontId="10" fillId="0" borderId="228" xfId="2" applyFont="1" applyFill="1" applyBorder="1" applyAlignment="1" applyProtection="1">
      <alignment horizontal="right" vertical="center"/>
      <protection locked="0"/>
    </xf>
    <xf numFmtId="38" fontId="10" fillId="0" borderId="229" xfId="2" applyFont="1" applyFill="1" applyBorder="1" applyAlignment="1" applyProtection="1">
      <alignment horizontal="right" vertical="center"/>
      <protection locked="0"/>
    </xf>
    <xf numFmtId="38" fontId="16" fillId="0" borderId="230" xfId="2" applyFont="1" applyFill="1" applyBorder="1" applyAlignment="1" applyProtection="1">
      <alignment horizontal="right" vertical="center"/>
    </xf>
    <xf numFmtId="38" fontId="16" fillId="0" borderId="229" xfId="2" applyFont="1" applyFill="1" applyBorder="1" applyAlignment="1" applyProtection="1">
      <alignment horizontal="right" vertical="center"/>
    </xf>
    <xf numFmtId="0" fontId="10" fillId="0" borderId="231" xfId="1" applyFont="1" applyBorder="1" applyAlignment="1" applyProtection="1">
      <alignment horizontal="center" vertical="center"/>
      <protection locked="0"/>
    </xf>
    <xf numFmtId="38" fontId="10" fillId="0" borderId="222" xfId="2" applyFont="1" applyFill="1" applyBorder="1" applyAlignment="1" applyProtection="1">
      <alignment horizontal="right" vertical="center"/>
      <protection locked="0"/>
    </xf>
    <xf numFmtId="38" fontId="10" fillId="0" borderId="223" xfId="2" applyFont="1" applyFill="1" applyBorder="1" applyAlignment="1" applyProtection="1">
      <alignment horizontal="right" vertical="center"/>
      <protection locked="0"/>
    </xf>
    <xf numFmtId="38" fontId="10" fillId="0" borderId="224" xfId="2" applyFont="1" applyFill="1" applyBorder="1" applyAlignment="1" applyProtection="1">
      <alignment horizontal="right" vertical="center"/>
      <protection locked="0"/>
    </xf>
    <xf numFmtId="38" fontId="16" fillId="0" borderId="235" xfId="2" applyFont="1" applyFill="1" applyBorder="1" applyAlignment="1" applyProtection="1">
      <alignment horizontal="right" vertical="center"/>
    </xf>
    <xf numFmtId="38" fontId="16" fillId="0" borderId="234" xfId="2" applyFont="1" applyFill="1" applyBorder="1" applyAlignment="1" applyProtection="1">
      <alignment horizontal="right" vertical="center"/>
    </xf>
    <xf numFmtId="0" fontId="10" fillId="0" borderId="236" xfId="1" applyFont="1" applyBorder="1" applyAlignment="1" applyProtection="1">
      <alignment horizontal="center" vertical="center"/>
      <protection locked="0"/>
    </xf>
    <xf numFmtId="56" fontId="20" fillId="0" borderId="172" xfId="1" applyNumberFormat="1" applyFont="1" applyBorder="1" applyAlignment="1" applyProtection="1">
      <alignment horizontal="center" vertical="center" shrinkToFit="1"/>
      <protection locked="0"/>
    </xf>
    <xf numFmtId="56" fontId="20" fillId="0" borderId="104" xfId="1" applyNumberFormat="1" applyFont="1" applyBorder="1" applyAlignment="1" applyProtection="1">
      <alignment horizontal="center" vertical="center" shrinkToFit="1"/>
      <protection locked="0"/>
    </xf>
    <xf numFmtId="56" fontId="20" fillId="0" borderId="105" xfId="1" applyNumberFormat="1" applyFont="1" applyBorder="1" applyAlignment="1" applyProtection="1">
      <alignment horizontal="center" vertical="center" shrinkToFit="1"/>
      <protection locked="0"/>
    </xf>
    <xf numFmtId="38" fontId="10" fillId="0" borderId="237" xfId="2" applyFont="1" applyFill="1" applyBorder="1" applyAlignment="1" applyProtection="1">
      <alignment horizontal="right" vertical="center"/>
      <protection locked="0"/>
    </xf>
    <xf numFmtId="38" fontId="10" fillId="0" borderId="238" xfId="2" applyFont="1" applyFill="1" applyBorder="1" applyAlignment="1" applyProtection="1">
      <alignment horizontal="right" vertical="center"/>
      <protection locked="0"/>
    </xf>
    <xf numFmtId="38" fontId="10" fillId="0" borderId="239" xfId="2" applyFont="1" applyFill="1" applyBorder="1" applyAlignment="1" applyProtection="1">
      <alignment horizontal="right" vertical="center"/>
      <protection locked="0"/>
    </xf>
    <xf numFmtId="38" fontId="16" fillId="0" borderId="240" xfId="2" applyFont="1" applyFill="1" applyBorder="1" applyAlignment="1" applyProtection="1">
      <alignment horizontal="right" vertical="center"/>
    </xf>
    <xf numFmtId="38" fontId="16" fillId="0" borderId="239" xfId="2" applyFont="1" applyFill="1" applyBorder="1" applyAlignment="1" applyProtection="1">
      <alignment horizontal="right" vertical="center"/>
    </xf>
    <xf numFmtId="0" fontId="10" fillId="0" borderId="241" xfId="1" applyFont="1" applyBorder="1" applyAlignment="1" applyProtection="1">
      <alignment horizontal="center" vertical="center"/>
      <protection locked="0"/>
    </xf>
    <xf numFmtId="38" fontId="10" fillId="0" borderId="232" xfId="2" applyFont="1" applyFill="1" applyBorder="1" applyAlignment="1" applyProtection="1">
      <alignment horizontal="right" vertical="center"/>
      <protection locked="0"/>
    </xf>
    <xf numFmtId="38" fontId="10" fillId="0" borderId="233" xfId="2" applyFont="1" applyFill="1" applyBorder="1" applyAlignment="1" applyProtection="1">
      <alignment horizontal="right" vertical="center"/>
      <protection locked="0"/>
    </xf>
    <xf numFmtId="38" fontId="10" fillId="0" borderId="234" xfId="2" applyFont="1" applyFill="1" applyBorder="1" applyAlignment="1" applyProtection="1">
      <alignment horizontal="right" vertical="center"/>
      <protection locked="0"/>
    </xf>
    <xf numFmtId="38" fontId="16" fillId="0" borderId="245" xfId="2" applyFont="1" applyFill="1" applyBorder="1" applyAlignment="1" applyProtection="1">
      <alignment horizontal="right" vertical="center"/>
    </xf>
    <xf numFmtId="38" fontId="16" fillId="0" borderId="244" xfId="2" applyFont="1" applyFill="1" applyBorder="1" applyAlignment="1" applyProtection="1">
      <alignment horizontal="right" vertical="center"/>
    </xf>
    <xf numFmtId="0" fontId="10" fillId="0" borderId="246" xfId="1" applyFont="1" applyBorder="1" applyAlignment="1" applyProtection="1">
      <alignment horizontal="center" vertical="center"/>
      <protection locked="0"/>
    </xf>
    <xf numFmtId="56" fontId="20" fillId="0" borderId="246" xfId="1" applyNumberFormat="1" applyFont="1" applyBorder="1" applyAlignment="1" applyProtection="1">
      <alignment horizontal="center" vertical="center" shrinkToFit="1"/>
      <protection locked="0"/>
    </xf>
    <xf numFmtId="38" fontId="10" fillId="0" borderId="247" xfId="2" applyFont="1" applyFill="1" applyBorder="1" applyAlignment="1" applyProtection="1">
      <alignment horizontal="right" vertical="center"/>
      <protection locked="0"/>
    </xf>
    <xf numFmtId="38" fontId="10" fillId="0" borderId="248" xfId="2" applyFont="1" applyFill="1" applyBorder="1" applyAlignment="1" applyProtection="1">
      <alignment horizontal="right" vertical="center"/>
      <protection locked="0"/>
    </xf>
    <xf numFmtId="38" fontId="10" fillId="0" borderId="249" xfId="2" applyFont="1" applyFill="1" applyBorder="1" applyAlignment="1" applyProtection="1">
      <alignment horizontal="right" vertical="center"/>
      <protection locked="0"/>
    </xf>
    <xf numFmtId="38" fontId="16" fillId="0" borderId="250" xfId="2" applyFont="1" applyFill="1" applyBorder="1" applyAlignment="1" applyProtection="1">
      <alignment horizontal="right" vertical="center"/>
    </xf>
    <xf numFmtId="38" fontId="16" fillId="0" borderId="249" xfId="2" applyFont="1" applyFill="1" applyBorder="1" applyAlignment="1" applyProtection="1">
      <alignment horizontal="right" vertical="center"/>
    </xf>
    <xf numFmtId="0" fontId="10" fillId="0" borderId="251" xfId="1" applyFont="1" applyBorder="1" applyAlignment="1" applyProtection="1">
      <alignment horizontal="center" vertical="center"/>
      <protection locked="0"/>
    </xf>
    <xf numFmtId="56" fontId="20" fillId="0" borderId="241" xfId="1" applyNumberFormat="1" applyFont="1" applyBorder="1" applyAlignment="1" applyProtection="1">
      <alignment horizontal="center" vertical="center" shrinkToFit="1"/>
      <protection locked="0"/>
    </xf>
    <xf numFmtId="38" fontId="10" fillId="0" borderId="242" xfId="2" applyFont="1" applyFill="1" applyBorder="1" applyAlignment="1" applyProtection="1">
      <alignment horizontal="right" vertical="center"/>
      <protection locked="0"/>
    </xf>
    <xf numFmtId="38" fontId="10" fillId="0" borderId="243" xfId="2" applyFont="1" applyFill="1" applyBorder="1" applyAlignment="1" applyProtection="1">
      <alignment horizontal="right" vertical="center"/>
      <protection locked="0"/>
    </xf>
    <xf numFmtId="38" fontId="10" fillId="0" borderId="244" xfId="2" applyFont="1" applyFill="1" applyBorder="1" applyAlignment="1" applyProtection="1">
      <alignment horizontal="right" vertical="center"/>
      <protection locked="0"/>
    </xf>
    <xf numFmtId="38" fontId="16" fillId="0" borderId="255" xfId="2" applyFont="1" applyFill="1" applyBorder="1" applyAlignment="1" applyProtection="1">
      <alignment horizontal="right" vertical="center"/>
    </xf>
    <xf numFmtId="38" fontId="16" fillId="0" borderId="254" xfId="2" applyFont="1" applyFill="1" applyBorder="1" applyAlignment="1" applyProtection="1">
      <alignment horizontal="right" vertical="center"/>
    </xf>
    <xf numFmtId="0" fontId="10" fillId="0" borderId="256" xfId="1" applyFont="1" applyBorder="1" applyAlignment="1" applyProtection="1">
      <alignment horizontal="center" vertical="center"/>
      <protection locked="0"/>
    </xf>
    <xf numFmtId="38" fontId="10" fillId="0" borderId="257" xfId="2" applyFont="1" applyFill="1" applyBorder="1" applyAlignment="1" applyProtection="1">
      <alignment horizontal="right" vertical="center"/>
      <protection locked="0"/>
    </xf>
    <xf numFmtId="38" fontId="10" fillId="0" borderId="258" xfId="2" applyFont="1" applyFill="1" applyBorder="1" applyAlignment="1" applyProtection="1">
      <alignment horizontal="right" vertical="center"/>
      <protection locked="0"/>
    </xf>
    <xf numFmtId="38" fontId="10" fillId="0" borderId="259" xfId="2" applyFont="1" applyFill="1" applyBorder="1" applyAlignment="1" applyProtection="1">
      <alignment horizontal="right" vertical="center"/>
      <protection locked="0"/>
    </xf>
    <xf numFmtId="38" fontId="16" fillId="0" borderId="260" xfId="2" applyFont="1" applyFill="1" applyBorder="1" applyAlignment="1" applyProtection="1">
      <alignment horizontal="right" vertical="center"/>
    </xf>
    <xf numFmtId="38" fontId="16" fillId="0" borderId="259" xfId="2" applyFont="1" applyFill="1" applyBorder="1" applyAlignment="1" applyProtection="1">
      <alignment horizontal="right" vertical="center"/>
    </xf>
    <xf numFmtId="0" fontId="10" fillId="0" borderId="261" xfId="1" applyFont="1" applyBorder="1" applyAlignment="1" applyProtection="1">
      <alignment horizontal="center" vertical="center"/>
      <protection locked="0"/>
    </xf>
    <xf numFmtId="38" fontId="10" fillId="0" borderId="252" xfId="2" applyFont="1" applyFill="1" applyBorder="1" applyAlignment="1" applyProtection="1">
      <alignment horizontal="right" vertical="center"/>
      <protection locked="0"/>
    </xf>
    <xf numFmtId="38" fontId="10" fillId="0" borderId="253" xfId="2" applyFont="1" applyFill="1" applyBorder="1" applyAlignment="1" applyProtection="1">
      <alignment horizontal="right" vertical="center"/>
      <protection locked="0"/>
    </xf>
    <xf numFmtId="38" fontId="10" fillId="0" borderId="254" xfId="2" applyFont="1" applyFill="1" applyBorder="1" applyAlignment="1" applyProtection="1">
      <alignment horizontal="right" vertical="center"/>
      <protection locked="0"/>
    </xf>
    <xf numFmtId="38" fontId="16" fillId="0" borderId="265" xfId="2" applyFont="1" applyFill="1" applyBorder="1" applyAlignment="1" applyProtection="1">
      <alignment horizontal="right" vertical="center"/>
    </xf>
    <xf numFmtId="38" fontId="16" fillId="0" borderId="264" xfId="2" applyFont="1" applyFill="1" applyBorder="1" applyAlignment="1" applyProtection="1">
      <alignment horizontal="right" vertical="center"/>
    </xf>
    <xf numFmtId="0" fontId="10" fillId="0" borderId="266" xfId="1" applyFont="1" applyBorder="1" applyAlignment="1" applyProtection="1">
      <alignment horizontal="center" vertical="center"/>
      <protection locked="0"/>
    </xf>
    <xf numFmtId="38" fontId="10" fillId="0" borderId="267" xfId="2" applyFont="1" applyFill="1" applyBorder="1" applyAlignment="1" applyProtection="1">
      <alignment horizontal="right" vertical="center"/>
      <protection locked="0"/>
    </xf>
    <xf numFmtId="38" fontId="10" fillId="0" borderId="268" xfId="2" applyFont="1" applyFill="1" applyBorder="1" applyAlignment="1" applyProtection="1">
      <alignment horizontal="right" vertical="center"/>
      <protection locked="0"/>
    </xf>
    <xf numFmtId="38" fontId="10" fillId="0" borderId="269" xfId="2" applyFont="1" applyFill="1" applyBorder="1" applyAlignment="1" applyProtection="1">
      <alignment horizontal="right" vertical="center"/>
      <protection locked="0"/>
    </xf>
    <xf numFmtId="38" fontId="16" fillId="0" borderId="270" xfId="2" applyFont="1" applyFill="1" applyBorder="1" applyAlignment="1" applyProtection="1">
      <alignment horizontal="right" vertical="center"/>
    </xf>
    <xf numFmtId="38" fontId="16" fillId="0" borderId="269" xfId="2" applyFont="1" applyFill="1" applyBorder="1" applyAlignment="1" applyProtection="1">
      <alignment horizontal="right" vertical="center"/>
    </xf>
    <xf numFmtId="0" fontId="10" fillId="0" borderId="271" xfId="1" applyFont="1" applyBorder="1" applyAlignment="1" applyProtection="1">
      <alignment horizontal="center" vertical="center"/>
      <protection locked="0"/>
    </xf>
    <xf numFmtId="56" fontId="20" fillId="0" borderId="261" xfId="1" applyNumberFormat="1" applyFont="1" applyBorder="1" applyAlignment="1" applyProtection="1">
      <alignment horizontal="center" vertical="center" shrinkToFit="1"/>
      <protection locked="0"/>
    </xf>
    <xf numFmtId="38" fontId="10" fillId="0" borderId="262" xfId="2" applyFont="1" applyFill="1" applyBorder="1" applyAlignment="1" applyProtection="1">
      <alignment horizontal="right" vertical="center"/>
      <protection locked="0"/>
    </xf>
    <xf numFmtId="38" fontId="10" fillId="0" borderId="263" xfId="2" applyFont="1" applyFill="1" applyBorder="1" applyAlignment="1" applyProtection="1">
      <alignment horizontal="right" vertical="center"/>
      <protection locked="0"/>
    </xf>
    <xf numFmtId="38" fontId="10" fillId="0" borderId="264" xfId="2" applyFont="1" applyFill="1" applyBorder="1" applyAlignment="1" applyProtection="1">
      <alignment horizontal="right" vertical="center"/>
      <protection locked="0"/>
    </xf>
    <xf numFmtId="38" fontId="16" fillId="0" borderId="275" xfId="2" applyFont="1" applyFill="1" applyBorder="1" applyAlignment="1" applyProtection="1">
      <alignment horizontal="right" vertical="center"/>
    </xf>
    <xf numFmtId="38" fontId="16" fillId="0" borderId="274" xfId="2" applyFont="1" applyFill="1" applyBorder="1" applyAlignment="1" applyProtection="1">
      <alignment horizontal="right" vertical="center"/>
    </xf>
    <xf numFmtId="56" fontId="20" fillId="0" borderId="271" xfId="1" applyNumberFormat="1" applyFont="1" applyBorder="1" applyAlignment="1" applyProtection="1">
      <alignment horizontal="center" vertical="center" shrinkToFit="1"/>
      <protection locked="0"/>
    </xf>
    <xf numFmtId="38" fontId="10" fillId="0" borderId="272" xfId="2" applyFont="1" applyFill="1" applyBorder="1" applyAlignment="1" applyProtection="1">
      <alignment horizontal="right" vertical="center"/>
      <protection locked="0"/>
    </xf>
    <xf numFmtId="38" fontId="10" fillId="0" borderId="273" xfId="2" applyFont="1" applyFill="1" applyBorder="1" applyAlignment="1" applyProtection="1">
      <alignment horizontal="right" vertical="center"/>
      <protection locked="0"/>
    </xf>
    <xf numFmtId="38" fontId="10" fillId="0" borderId="274" xfId="2" applyFont="1" applyFill="1" applyBorder="1" applyAlignment="1" applyProtection="1">
      <alignment horizontal="right" vertical="center"/>
      <protection locked="0"/>
    </xf>
    <xf numFmtId="38" fontId="16" fillId="0" borderId="115" xfId="2" applyFont="1" applyFill="1" applyBorder="1" applyAlignment="1" applyProtection="1">
      <alignment horizontal="right" vertical="center"/>
    </xf>
    <xf numFmtId="38" fontId="16" fillId="0" borderId="286" xfId="2" applyFont="1" applyFill="1" applyBorder="1" applyAlignment="1" applyProtection="1">
      <alignment horizontal="right" vertical="center"/>
    </xf>
    <xf numFmtId="38" fontId="16" fillId="0" borderId="285" xfId="2" applyFont="1" applyFill="1" applyBorder="1" applyAlignment="1" applyProtection="1">
      <alignment horizontal="right" vertical="center"/>
    </xf>
    <xf numFmtId="56" fontId="20" fillId="0" borderId="282" xfId="1" applyNumberFormat="1" applyFont="1" applyBorder="1" applyAlignment="1" applyProtection="1">
      <alignment horizontal="center" vertical="center" shrinkToFit="1"/>
      <protection locked="0"/>
    </xf>
    <xf numFmtId="56" fontId="20" fillId="0" borderId="122" xfId="1" applyNumberFormat="1" applyFont="1" applyBorder="1" applyAlignment="1" applyProtection="1">
      <alignment horizontal="center" vertical="center" shrinkToFit="1"/>
      <protection locked="0"/>
    </xf>
    <xf numFmtId="56" fontId="20" fillId="0" borderId="115" xfId="1" applyNumberFormat="1" applyFont="1" applyBorder="1" applyAlignment="1" applyProtection="1">
      <alignment horizontal="center" vertical="center" shrinkToFit="1"/>
      <protection locked="0"/>
    </xf>
    <xf numFmtId="38" fontId="10" fillId="0" borderId="283" xfId="2" applyFont="1" applyFill="1" applyBorder="1" applyAlignment="1" applyProtection="1">
      <alignment horizontal="right" vertical="center"/>
      <protection locked="0"/>
    </xf>
    <xf numFmtId="38" fontId="10" fillId="0" borderId="284" xfId="2" applyFont="1" applyFill="1" applyBorder="1" applyAlignment="1" applyProtection="1">
      <alignment horizontal="right" vertical="center"/>
      <protection locked="0"/>
    </xf>
    <xf numFmtId="38" fontId="10" fillId="0" borderId="285" xfId="2" applyFont="1" applyFill="1" applyBorder="1" applyAlignment="1" applyProtection="1">
      <alignment horizontal="right" vertical="center"/>
      <protection locked="0"/>
    </xf>
    <xf numFmtId="0" fontId="10" fillId="0" borderId="276" xfId="1" applyFont="1" applyBorder="1" applyAlignment="1" applyProtection="1">
      <alignment horizontal="center" vertical="center"/>
      <protection locked="0"/>
    </xf>
    <xf numFmtId="56" fontId="20" fillId="0" borderId="276" xfId="1" applyNumberFormat="1" applyFont="1" applyBorder="1" applyAlignment="1" applyProtection="1">
      <alignment horizontal="center" vertical="center" shrinkToFit="1"/>
      <protection locked="0"/>
    </xf>
    <xf numFmtId="38" fontId="10" fillId="0" borderId="277" xfId="2" applyFont="1" applyFill="1" applyBorder="1" applyAlignment="1" applyProtection="1">
      <alignment horizontal="right" vertical="center"/>
      <protection locked="0"/>
    </xf>
    <xf numFmtId="38" fontId="10" fillId="0" borderId="278" xfId="2" applyFont="1" applyFill="1" applyBorder="1" applyAlignment="1" applyProtection="1">
      <alignment horizontal="right" vertical="center"/>
      <protection locked="0"/>
    </xf>
    <xf numFmtId="38" fontId="10" fillId="0" borderId="279" xfId="2" applyFont="1" applyFill="1" applyBorder="1" applyAlignment="1" applyProtection="1">
      <alignment horizontal="right" vertical="center"/>
      <protection locked="0"/>
    </xf>
    <xf numFmtId="38" fontId="16" fillId="0" borderId="280" xfId="2" applyFont="1" applyFill="1" applyBorder="1" applyAlignment="1" applyProtection="1">
      <alignment horizontal="right" vertical="center"/>
    </xf>
    <xf numFmtId="38" fontId="16" fillId="0" borderId="279" xfId="2" applyFont="1" applyFill="1" applyBorder="1" applyAlignment="1" applyProtection="1">
      <alignment horizontal="right" vertical="center"/>
    </xf>
    <xf numFmtId="0" fontId="10" fillId="0" borderId="281" xfId="1" applyFont="1" applyBorder="1" applyAlignment="1" applyProtection="1">
      <alignment horizontal="center" vertical="center"/>
      <protection locked="0"/>
    </xf>
  </cellXfs>
  <cellStyles count="3">
    <cellStyle name="桁区切り 2" xfId="2" xr:uid="{1D2329C7-1B34-4AA7-B045-9DD59ACF6CA1}"/>
    <cellStyle name="標準" xfId="0" builtinId="0"/>
    <cellStyle name="標準 2" xfId="1" xr:uid="{09CD6CDE-71E5-4771-9F89-85A404B787B2}"/>
  </cellStyles>
  <dxfs count="98">
    <dxf>
      <font>
        <b val="0"/>
        <i val="0"/>
        <color rgb="FF006600"/>
      </font>
    </dxf>
    <dxf>
      <font>
        <b val="0"/>
        <i val="0"/>
        <color rgb="FF006600"/>
      </font>
    </dxf>
    <dxf>
      <fill>
        <patternFill>
          <bgColor rgb="FFFFFFCC"/>
        </patternFill>
      </fill>
    </dxf>
    <dxf>
      <font>
        <b val="0"/>
        <i val="0"/>
        <color rgb="FF006600"/>
      </font>
    </dxf>
    <dxf>
      <font>
        <b val="0"/>
        <i val="0"/>
        <color rgb="FF006600"/>
      </font>
    </dxf>
    <dxf>
      <font>
        <b val="0"/>
        <i val="0"/>
        <color rgb="FF0066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49316</xdr:colOff>
      <xdr:row>16</xdr:row>
      <xdr:rowOff>6350</xdr:rowOff>
    </xdr:to>
    <xdr:sp macro="" textlink="">
      <xdr:nvSpPr>
        <xdr:cNvPr id="22" name="正方形/長方形 21">
          <a:extLst>
            <a:ext uri="{FF2B5EF4-FFF2-40B4-BE49-F238E27FC236}">
              <a16:creationId xmlns:a16="http://schemas.microsoft.com/office/drawing/2014/main" id="{A3B418BB-891B-42AD-8236-00DF62B93323}"/>
            </a:ext>
          </a:extLst>
        </xdr:cNvPr>
        <xdr:cNvSpPr/>
      </xdr:nvSpPr>
      <xdr:spPr>
        <a:xfrm>
          <a:off x="1095375" y="2309813"/>
          <a:ext cx="5323785" cy="768350"/>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56</xdr:col>
      <xdr:colOff>95249</xdr:colOff>
      <xdr:row>1</xdr:row>
      <xdr:rowOff>54170</xdr:rowOff>
    </xdr:from>
    <xdr:to>
      <xdr:col>72</xdr:col>
      <xdr:colOff>654683</xdr:colOff>
      <xdr:row>36</xdr:row>
      <xdr:rowOff>127000</xdr:rowOff>
    </xdr:to>
    <xdr:sp macro="" textlink="">
      <xdr:nvSpPr>
        <xdr:cNvPr id="4" name="四角形: 角を丸くする 3">
          <a:extLst>
            <a:ext uri="{FF2B5EF4-FFF2-40B4-BE49-F238E27FC236}">
              <a16:creationId xmlns:a16="http://schemas.microsoft.com/office/drawing/2014/main" id="{8BE2437B-4BBF-46D8-9806-3D8BB818516D}"/>
            </a:ext>
          </a:extLst>
        </xdr:cNvPr>
        <xdr:cNvSpPr/>
      </xdr:nvSpPr>
      <xdr:spPr>
        <a:xfrm>
          <a:off x="10058399" y="206570"/>
          <a:ext cx="4763134" cy="6753030"/>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2</xdr:col>
      <xdr:colOff>22860</xdr:colOff>
      <xdr:row>12</xdr:row>
      <xdr:rowOff>0</xdr:rowOff>
    </xdr:from>
    <xdr:to>
      <xdr:col>3</xdr:col>
      <xdr:colOff>259080</xdr:colOff>
      <xdr:row>16</xdr:row>
      <xdr:rowOff>0</xdr:rowOff>
    </xdr:to>
    <xdr:sp macro="" textlink="">
      <xdr:nvSpPr>
        <xdr:cNvPr id="5" name="四角形: 角を丸くする 4">
          <a:extLst>
            <a:ext uri="{FF2B5EF4-FFF2-40B4-BE49-F238E27FC236}">
              <a16:creationId xmlns:a16="http://schemas.microsoft.com/office/drawing/2014/main" id="{070D0698-78D2-4080-993F-55EA9B5FCC3C}"/>
            </a:ext>
          </a:extLst>
        </xdr:cNvPr>
        <xdr:cNvSpPr/>
      </xdr:nvSpPr>
      <xdr:spPr>
        <a:xfrm>
          <a:off x="571500" y="2316480"/>
          <a:ext cx="510540" cy="76200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17974</xdr:colOff>
      <xdr:row>10</xdr:row>
      <xdr:rowOff>102676</xdr:rowOff>
    </xdr:from>
    <xdr:to>
      <xdr:col>54</xdr:col>
      <xdr:colOff>120650</xdr:colOff>
      <xdr:row>28</xdr:row>
      <xdr:rowOff>97790</xdr:rowOff>
    </xdr:to>
    <xdr:sp macro="" textlink="">
      <xdr:nvSpPr>
        <xdr:cNvPr id="7" name="吹き出し: 角を丸めた四角形 6">
          <a:extLst>
            <a:ext uri="{FF2B5EF4-FFF2-40B4-BE49-F238E27FC236}">
              <a16:creationId xmlns:a16="http://schemas.microsoft.com/office/drawing/2014/main" id="{9D3C43A9-7CE7-40DE-9D45-B4F925B0ACCB}"/>
            </a:ext>
          </a:extLst>
        </xdr:cNvPr>
        <xdr:cNvSpPr/>
      </xdr:nvSpPr>
      <xdr:spPr>
        <a:xfrm>
          <a:off x="6675949" y="1950526"/>
          <a:ext cx="3055426" cy="3500314"/>
        </a:xfrm>
        <a:prstGeom prst="wedgeRoundRectCallout">
          <a:avLst>
            <a:gd name="adj1" fmla="val -61336"/>
            <a:gd name="adj2" fmla="val -4547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退社以外の理由で喪失する場合、</a:t>
          </a:r>
          <a:endParaRPr kumimoji="1" lang="en-US" altLang="ja-JP" sz="1100">
            <a:solidFill>
              <a:sysClr val="windowText" lastClr="000000"/>
            </a:solidFill>
          </a:endParaRPr>
        </a:p>
        <a:p>
          <a:pPr algn="l"/>
          <a:r>
            <a:rPr kumimoji="1" lang="ja-JP" altLang="en-US" sz="1100">
              <a:solidFill>
                <a:sysClr val="windowText" lastClr="000000"/>
              </a:solidFill>
            </a:rPr>
            <a:t>（　）内に理由を入力してください。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例</a:t>
          </a:r>
          <a:r>
            <a:rPr kumimoji="1" lang="ja-JP" altLang="en-US" sz="1100" baseline="0">
              <a:solidFill>
                <a:sysClr val="windowText" lastClr="000000"/>
              </a:solidFill>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その他（週所定労働時間が</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時間未満になったため</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本人都合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その他（役員就任、就任日</a:t>
          </a:r>
          <a:r>
            <a:rPr kumimoji="1" lang="en-US" altLang="ja-JP" sz="1100">
              <a:solidFill>
                <a:sysClr val="windowText" lastClr="000000"/>
              </a:solidFill>
              <a:effectLst/>
              <a:latin typeface="+mn-lt"/>
              <a:ea typeface="+mn-ea"/>
              <a:cs typeface="+mn-cs"/>
            </a:rPr>
            <a:t>9/1</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・役員就任の場合の喪失日</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　→　就任日の前日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・死亡の場合の喪失日</a:t>
          </a:r>
          <a:endParaRPr kumimoji="1" lang="en-US" altLang="ja-JP" sz="1100">
            <a:solidFill>
              <a:sysClr val="windowText" lastClr="000000"/>
            </a:solidFill>
          </a:endParaRPr>
        </a:p>
        <a:p>
          <a:pPr algn="l"/>
          <a:r>
            <a:rPr kumimoji="1" lang="ja-JP" altLang="en-US" sz="1100">
              <a:solidFill>
                <a:sysClr val="windowText" lastClr="000000"/>
              </a:solidFill>
            </a:rPr>
            <a:t>　→　死亡日</a:t>
          </a:r>
          <a:endParaRPr kumimoji="1" lang="en-US" altLang="ja-JP" sz="1100">
            <a:solidFill>
              <a:sysClr val="windowText" lastClr="000000"/>
            </a:solidFill>
          </a:endParaRPr>
        </a:p>
      </xdr:txBody>
    </xdr:sp>
    <xdr:clientData/>
  </xdr:twoCellAnchor>
  <xdr:twoCellAnchor>
    <xdr:from>
      <xdr:col>5</xdr:col>
      <xdr:colOff>95581</xdr:colOff>
      <xdr:row>12</xdr:row>
      <xdr:rowOff>179071</xdr:rowOff>
    </xdr:from>
    <xdr:to>
      <xdr:col>14</xdr:col>
      <xdr:colOff>209549</xdr:colOff>
      <xdr:row>16</xdr:row>
      <xdr:rowOff>84732</xdr:rowOff>
    </xdr:to>
    <xdr:sp macro="" textlink="">
      <xdr:nvSpPr>
        <xdr:cNvPr id="8" name="吹き出し: 角を丸めた四角形 7">
          <a:extLst>
            <a:ext uri="{FF2B5EF4-FFF2-40B4-BE49-F238E27FC236}">
              <a16:creationId xmlns:a16="http://schemas.microsoft.com/office/drawing/2014/main" id="{1DC2C097-F2DB-490A-9BBD-407037239F83}"/>
            </a:ext>
          </a:extLst>
        </xdr:cNvPr>
        <xdr:cNvSpPr/>
      </xdr:nvSpPr>
      <xdr:spPr>
        <a:xfrm>
          <a:off x="1476706" y="2503171"/>
          <a:ext cx="2257093" cy="667661"/>
        </a:xfrm>
        <a:prstGeom prst="wedgeRoundRectCallout">
          <a:avLst>
            <a:gd name="adj1" fmla="val -62962"/>
            <a:gd name="adj2" fmla="val -110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離職票の発行が必要な場合、</a:t>
          </a:r>
          <a:endParaRPr kumimoji="1" lang="en-US" altLang="ja-JP" sz="1100">
            <a:solidFill>
              <a:sysClr val="windowText" lastClr="000000"/>
            </a:solidFill>
          </a:endParaRPr>
        </a:p>
        <a:p>
          <a:pPr algn="l"/>
          <a:r>
            <a:rPr kumimoji="1" lang="ja-JP" altLang="en-US" sz="1100">
              <a:solidFill>
                <a:sysClr val="windowText" lastClr="000000"/>
              </a:solidFill>
            </a:rPr>
            <a:t>チェックを入れてください。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266700</xdr:colOff>
      <xdr:row>18</xdr:row>
      <xdr:rowOff>0</xdr:rowOff>
    </xdr:from>
    <xdr:to>
      <xdr:col>25</xdr:col>
      <xdr:colOff>228600</xdr:colOff>
      <xdr:row>30</xdr:row>
      <xdr:rowOff>0</xdr:rowOff>
    </xdr:to>
    <xdr:sp macro="" textlink="">
      <xdr:nvSpPr>
        <xdr:cNvPr id="10" name="四角形: 角を丸くする 9">
          <a:extLst>
            <a:ext uri="{FF2B5EF4-FFF2-40B4-BE49-F238E27FC236}">
              <a16:creationId xmlns:a16="http://schemas.microsoft.com/office/drawing/2014/main" id="{E002295F-D998-4730-A195-128BADB21454}"/>
            </a:ext>
          </a:extLst>
        </xdr:cNvPr>
        <xdr:cNvSpPr/>
      </xdr:nvSpPr>
      <xdr:spPr>
        <a:xfrm>
          <a:off x="1089660" y="3459480"/>
          <a:ext cx="5234940" cy="2286000"/>
        </a:xfrm>
        <a:prstGeom prst="roundRect">
          <a:avLst>
            <a:gd name="adj" fmla="val 8791"/>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xdr:colOff>
      <xdr:row>35</xdr:row>
      <xdr:rowOff>19050</xdr:rowOff>
    </xdr:from>
    <xdr:to>
      <xdr:col>25</xdr:col>
      <xdr:colOff>238125</xdr:colOff>
      <xdr:row>41</xdr:row>
      <xdr:rowOff>331</xdr:rowOff>
    </xdr:to>
    <xdr:sp macro="" textlink="">
      <xdr:nvSpPr>
        <xdr:cNvPr id="11" name="四角形: 角を丸くする 10">
          <a:extLst>
            <a:ext uri="{FF2B5EF4-FFF2-40B4-BE49-F238E27FC236}">
              <a16:creationId xmlns:a16="http://schemas.microsoft.com/office/drawing/2014/main" id="{94B90987-572B-4ABB-ADEB-4B69F0874E1A}"/>
            </a:ext>
          </a:extLst>
        </xdr:cNvPr>
        <xdr:cNvSpPr/>
      </xdr:nvSpPr>
      <xdr:spPr>
        <a:xfrm>
          <a:off x="22859" y="6724650"/>
          <a:ext cx="6597016" cy="78138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37</xdr:row>
      <xdr:rowOff>122555</xdr:rowOff>
    </xdr:from>
    <xdr:to>
      <xdr:col>52</xdr:col>
      <xdr:colOff>78519</xdr:colOff>
      <xdr:row>42</xdr:row>
      <xdr:rowOff>83131</xdr:rowOff>
    </xdr:to>
    <xdr:sp macro="" textlink="">
      <xdr:nvSpPr>
        <xdr:cNvPr id="12" name="吹き出し: 角を丸めた四角形 11">
          <a:extLst>
            <a:ext uri="{FF2B5EF4-FFF2-40B4-BE49-F238E27FC236}">
              <a16:creationId xmlns:a16="http://schemas.microsoft.com/office/drawing/2014/main" id="{FF7BEF18-FF74-4F49-83E5-83E364D51118}"/>
            </a:ext>
          </a:extLst>
        </xdr:cNvPr>
        <xdr:cNvSpPr/>
      </xdr:nvSpPr>
      <xdr:spPr>
        <a:xfrm>
          <a:off x="6675120" y="7094855"/>
          <a:ext cx="2614074" cy="713051"/>
        </a:xfrm>
        <a:prstGeom prst="wedgeRoundRectCallout">
          <a:avLst>
            <a:gd name="adj1" fmla="val -61958"/>
            <a:gd name="adj2" fmla="val -49649"/>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22</xdr:col>
      <xdr:colOff>0</xdr:colOff>
      <xdr:row>0</xdr:row>
      <xdr:rowOff>0</xdr:rowOff>
    </xdr:from>
    <xdr:to>
      <xdr:col>25</xdr:col>
      <xdr:colOff>238125</xdr:colOff>
      <xdr:row>2</xdr:row>
      <xdr:rowOff>161925</xdr:rowOff>
    </xdr:to>
    <xdr:sp macro="" textlink="">
      <xdr:nvSpPr>
        <xdr:cNvPr id="13" name="四角形: 角を丸くする 12">
          <a:extLst>
            <a:ext uri="{FF2B5EF4-FFF2-40B4-BE49-F238E27FC236}">
              <a16:creationId xmlns:a16="http://schemas.microsoft.com/office/drawing/2014/main" id="{D16B1A66-335B-4EC2-9892-53E319A24BDC}"/>
            </a:ext>
          </a:extLst>
        </xdr:cNvPr>
        <xdr:cNvSpPr/>
      </xdr:nvSpPr>
      <xdr:spPr>
        <a:xfrm>
          <a:off x="5638800" y="0"/>
          <a:ext cx="981075"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xdr:colOff>
      <xdr:row>2</xdr:row>
      <xdr:rowOff>114300</xdr:rowOff>
    </xdr:from>
    <xdr:to>
      <xdr:col>49</xdr:col>
      <xdr:colOff>34925</xdr:colOff>
      <xdr:row>6</xdr:row>
      <xdr:rowOff>40005</xdr:rowOff>
    </xdr:to>
    <xdr:sp macro="" textlink="">
      <xdr:nvSpPr>
        <xdr:cNvPr id="14" name="吹き出し: 角を丸めた四角形 13">
          <a:extLst>
            <a:ext uri="{FF2B5EF4-FFF2-40B4-BE49-F238E27FC236}">
              <a16:creationId xmlns:a16="http://schemas.microsoft.com/office/drawing/2014/main" id="{60ADFEF0-DCB4-4A48-889C-85C2F1B434F2}"/>
            </a:ext>
          </a:extLst>
        </xdr:cNvPr>
        <xdr:cNvSpPr/>
      </xdr:nvSpPr>
      <xdr:spPr>
        <a:xfrm>
          <a:off x="6679565" y="447675"/>
          <a:ext cx="1965960" cy="659130"/>
        </a:xfrm>
        <a:prstGeom prst="wedgeRoundRectCallout">
          <a:avLst>
            <a:gd name="adj1" fmla="val -63606"/>
            <a:gd name="adj2" fmla="val -587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0</xdr:col>
      <xdr:colOff>0</xdr:colOff>
      <xdr:row>8</xdr:row>
      <xdr:rowOff>0</xdr:rowOff>
    </xdr:from>
    <xdr:to>
      <xdr:col>26</xdr:col>
      <xdr:colOff>0</xdr:colOff>
      <xdr:row>10</xdr:row>
      <xdr:rowOff>7937</xdr:rowOff>
    </xdr:to>
    <xdr:sp macro="" textlink="">
      <xdr:nvSpPr>
        <xdr:cNvPr id="3" name="正方形/長方形 2">
          <a:extLst>
            <a:ext uri="{FF2B5EF4-FFF2-40B4-BE49-F238E27FC236}">
              <a16:creationId xmlns:a16="http://schemas.microsoft.com/office/drawing/2014/main" id="{5D88396B-5B7D-4462-A8B0-352B38557D66}"/>
            </a:ext>
          </a:extLst>
        </xdr:cNvPr>
        <xdr:cNvSpPr/>
      </xdr:nvSpPr>
      <xdr:spPr>
        <a:xfrm>
          <a:off x="0" y="1452563"/>
          <a:ext cx="6369844" cy="41274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6</xdr:row>
      <xdr:rowOff>0</xdr:rowOff>
    </xdr:from>
    <xdr:to>
      <xdr:col>26</xdr:col>
      <xdr:colOff>0</xdr:colOff>
      <xdr:row>8</xdr:row>
      <xdr:rowOff>12303</xdr:rowOff>
    </xdr:to>
    <xdr:sp macro="" textlink="">
      <xdr:nvSpPr>
        <xdr:cNvPr id="9" name="正方形/長方形 8">
          <a:extLst>
            <a:ext uri="{FF2B5EF4-FFF2-40B4-BE49-F238E27FC236}">
              <a16:creationId xmlns:a16="http://schemas.microsoft.com/office/drawing/2014/main" id="{EE39784B-DE20-4F96-BCB6-72DB3A4E4DC4}"/>
            </a:ext>
          </a:extLst>
        </xdr:cNvPr>
        <xdr:cNvSpPr/>
      </xdr:nvSpPr>
      <xdr:spPr>
        <a:xfrm>
          <a:off x="4476750" y="1066800"/>
          <a:ext cx="1905000" cy="39330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8285</xdr:colOff>
      <xdr:row>10</xdr:row>
      <xdr:rowOff>6631</xdr:rowOff>
    </xdr:from>
    <xdr:to>
      <xdr:col>16</xdr:col>
      <xdr:colOff>5954</xdr:colOff>
      <xdr:row>12</xdr:row>
      <xdr:rowOff>5952</xdr:rowOff>
    </xdr:to>
    <xdr:sp macro="" textlink="">
      <xdr:nvSpPr>
        <xdr:cNvPr id="18" name="正方形/長方形 17">
          <a:extLst>
            <a:ext uri="{FF2B5EF4-FFF2-40B4-BE49-F238E27FC236}">
              <a16:creationId xmlns:a16="http://schemas.microsoft.com/office/drawing/2014/main" id="{E1D46C54-AF76-4521-BAEA-33BD494CB46E}"/>
            </a:ext>
          </a:extLst>
        </xdr:cNvPr>
        <xdr:cNvSpPr/>
      </xdr:nvSpPr>
      <xdr:spPr>
        <a:xfrm>
          <a:off x="2330004" y="1864006"/>
          <a:ext cx="1664544" cy="45175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twoCellAnchor>
    <xdr:from>
      <xdr:col>18</xdr:col>
      <xdr:colOff>31197</xdr:colOff>
      <xdr:row>10</xdr:row>
      <xdr:rowOff>9963</xdr:rowOff>
    </xdr:from>
    <xdr:to>
      <xdr:col>25</xdr:col>
      <xdr:colOff>229914</xdr:colOff>
      <xdr:row>11</xdr:row>
      <xdr:rowOff>170793</xdr:rowOff>
    </xdr:to>
    <xdr:sp macro="" textlink="">
      <xdr:nvSpPr>
        <xdr:cNvPr id="6" name="四角形: 角を丸くする 5">
          <a:extLst>
            <a:ext uri="{FF2B5EF4-FFF2-40B4-BE49-F238E27FC236}">
              <a16:creationId xmlns:a16="http://schemas.microsoft.com/office/drawing/2014/main" id="{2E7F71E5-BE87-4B86-A031-6DDCDEBAEBC7}"/>
            </a:ext>
          </a:extLst>
        </xdr:cNvPr>
        <xdr:cNvSpPr/>
      </xdr:nvSpPr>
      <xdr:spPr>
        <a:xfrm>
          <a:off x="4484956" y="1849273"/>
          <a:ext cx="1854096" cy="436727"/>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235322</xdr:colOff>
      <xdr:row>44</xdr:row>
      <xdr:rowOff>56030</xdr:rowOff>
    </xdr:from>
    <xdr:to>
      <xdr:col>10</xdr:col>
      <xdr:colOff>123825</xdr:colOff>
      <xdr:row>46</xdr:row>
      <xdr:rowOff>104028</xdr:rowOff>
    </xdr:to>
    <xdr:sp macro="" textlink="">
      <xdr:nvSpPr>
        <xdr:cNvPr id="19" name="四角形: 角を丸くする 18">
          <a:extLst>
            <a:ext uri="{FF2B5EF4-FFF2-40B4-BE49-F238E27FC236}">
              <a16:creationId xmlns:a16="http://schemas.microsoft.com/office/drawing/2014/main" id="{2256B5E7-49F5-43F3-AB95-0D9D0FAAAF8C}"/>
            </a:ext>
          </a:extLst>
        </xdr:cNvPr>
        <xdr:cNvSpPr/>
      </xdr:nvSpPr>
      <xdr:spPr>
        <a:xfrm>
          <a:off x="235322" y="8218955"/>
          <a:ext cx="2460253" cy="409948"/>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39915</xdr:colOff>
      <xdr:row>49</xdr:row>
      <xdr:rowOff>17583</xdr:rowOff>
    </xdr:from>
    <xdr:to>
      <xdr:col>15</xdr:col>
      <xdr:colOff>10432</xdr:colOff>
      <xdr:row>52</xdr:row>
      <xdr:rowOff>40820</xdr:rowOff>
    </xdr:to>
    <xdr:sp macro="" textlink="">
      <xdr:nvSpPr>
        <xdr:cNvPr id="20" name="吹き出し: 角を丸めた四角形 19">
          <a:extLst>
            <a:ext uri="{FF2B5EF4-FFF2-40B4-BE49-F238E27FC236}">
              <a16:creationId xmlns:a16="http://schemas.microsoft.com/office/drawing/2014/main" id="{129FA948-13A8-4E61-973A-037F46B3BFDE}"/>
            </a:ext>
          </a:extLst>
        </xdr:cNvPr>
        <xdr:cNvSpPr/>
      </xdr:nvSpPr>
      <xdr:spPr>
        <a:xfrm>
          <a:off x="1400629" y="9093547"/>
          <a:ext cx="2419803" cy="649166"/>
        </a:xfrm>
        <a:prstGeom prst="wedgeRoundRectCallout">
          <a:avLst>
            <a:gd name="adj1" fmla="val -41609"/>
            <a:gd name="adj2" fmla="val -98996"/>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退職日時点での所定労働時間を入力してください。</a:t>
          </a:r>
        </a:p>
      </xdr:txBody>
    </xdr:sp>
    <xdr:clientData/>
  </xdr:twoCellAnchor>
  <xdr:twoCellAnchor>
    <xdr:from>
      <xdr:col>17</xdr:col>
      <xdr:colOff>10431</xdr:colOff>
      <xdr:row>43</xdr:row>
      <xdr:rowOff>56698</xdr:rowOff>
    </xdr:from>
    <xdr:to>
      <xdr:col>51</xdr:col>
      <xdr:colOff>149678</xdr:colOff>
      <xdr:row>50</xdr:row>
      <xdr:rowOff>122466</xdr:rowOff>
    </xdr:to>
    <xdr:sp macro="" textlink="">
      <xdr:nvSpPr>
        <xdr:cNvPr id="17" name="吹き出し: 角を丸めた四角形 16">
          <a:extLst>
            <a:ext uri="{FF2B5EF4-FFF2-40B4-BE49-F238E27FC236}">
              <a16:creationId xmlns:a16="http://schemas.microsoft.com/office/drawing/2014/main" id="{9DD67622-95BF-4418-A97D-EB6F761ED122}"/>
            </a:ext>
          </a:extLst>
        </xdr:cNvPr>
        <xdr:cNvSpPr/>
      </xdr:nvSpPr>
      <xdr:spPr>
        <a:xfrm>
          <a:off x="4310288" y="8071305"/>
          <a:ext cx="4996997" cy="1304018"/>
        </a:xfrm>
        <a:prstGeom prst="wedgeRoundRectCallout">
          <a:avLst>
            <a:gd name="adj1" fmla="val -65167"/>
            <a:gd name="adj2" fmla="val -64253"/>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rgbClr val="FF0000"/>
              </a:solidFill>
              <a:effectLst/>
              <a:latin typeface="+mn-lt"/>
              <a:ea typeface="+mn-ea"/>
              <a:cs typeface="+mn-cs"/>
            </a:rPr>
            <a:t>平成</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(2018</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)4</a:t>
          </a:r>
          <a:r>
            <a:rPr kumimoji="1" lang="ja-JP" altLang="ja-JP" sz="2400" b="1">
              <a:solidFill>
                <a:srgbClr val="FF0000"/>
              </a:solidFill>
              <a:effectLst/>
              <a:latin typeface="+mn-lt"/>
              <a:ea typeface="+mn-ea"/>
              <a:cs typeface="+mn-cs"/>
            </a:rPr>
            <a:t>月</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日以前に</a:t>
          </a:r>
          <a:endParaRPr lang="ja-JP" altLang="ja-JP" sz="2400">
            <a:solidFill>
              <a:srgbClr val="FF0000"/>
            </a:solidFill>
            <a:effectLst/>
          </a:endParaRPr>
        </a:p>
        <a:p>
          <a:r>
            <a:rPr kumimoji="1" lang="ja-JP" altLang="ja-JP" sz="2400" b="1">
              <a:solidFill>
                <a:srgbClr val="FF0000"/>
              </a:solidFill>
              <a:effectLst/>
              <a:latin typeface="+mn-lt"/>
              <a:ea typeface="+mn-ea"/>
              <a:cs typeface="+mn-cs"/>
            </a:rPr>
            <a:t>入社の方はマイナンバー入力必須</a:t>
          </a:r>
          <a:endParaRPr lang="ja-JP" altLang="ja-JP" sz="2400">
            <a:solidFill>
              <a:srgbClr val="FF0000"/>
            </a:solidFill>
            <a:effectLst/>
          </a:endParaRPr>
        </a:p>
      </xdr:txBody>
    </xdr:sp>
    <xdr:clientData/>
  </xdr:twoCellAnchor>
  <xdr:twoCellAnchor>
    <xdr:from>
      <xdr:col>0</xdr:col>
      <xdr:colOff>72572</xdr:colOff>
      <xdr:row>0</xdr:row>
      <xdr:rowOff>72571</xdr:rowOff>
    </xdr:from>
    <xdr:to>
      <xdr:col>3</xdr:col>
      <xdr:colOff>150665</xdr:colOff>
      <xdr:row>3</xdr:row>
      <xdr:rowOff>82412</xdr:rowOff>
    </xdr:to>
    <xdr:sp macro="" textlink="">
      <xdr:nvSpPr>
        <xdr:cNvPr id="21" name="四角形: 角を丸くする 20">
          <a:extLst>
            <a:ext uri="{FF2B5EF4-FFF2-40B4-BE49-F238E27FC236}">
              <a16:creationId xmlns:a16="http://schemas.microsoft.com/office/drawing/2014/main" id="{CF348EB3-ABAB-4F1D-B506-810370688254}"/>
            </a:ext>
          </a:extLst>
        </xdr:cNvPr>
        <xdr:cNvSpPr/>
      </xdr:nvSpPr>
      <xdr:spPr>
        <a:xfrm>
          <a:off x="72572" y="72571"/>
          <a:ext cx="894522" cy="5269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事業所コード入力必須</a:t>
          </a:r>
        </a:p>
      </xdr:txBody>
    </xdr:sp>
    <xdr:clientData/>
  </xdr:twoCellAnchor>
  <xdr:twoCellAnchor>
    <xdr:from>
      <xdr:col>0</xdr:col>
      <xdr:colOff>1</xdr:colOff>
      <xdr:row>3</xdr:row>
      <xdr:rowOff>5953</xdr:rowOff>
    </xdr:from>
    <xdr:to>
      <xdr:col>4</xdr:col>
      <xdr:colOff>5954</xdr:colOff>
      <xdr:row>6</xdr:row>
      <xdr:rowOff>6350</xdr:rowOff>
    </xdr:to>
    <xdr:sp macro="" textlink="">
      <xdr:nvSpPr>
        <xdr:cNvPr id="15" name="正方形/長方形 14">
          <a:extLst>
            <a:ext uri="{FF2B5EF4-FFF2-40B4-BE49-F238E27FC236}">
              <a16:creationId xmlns:a16="http://schemas.microsoft.com/office/drawing/2014/main" id="{F3EC2DCA-C983-4BB3-97CB-A4AA4353022F}"/>
            </a:ext>
          </a:extLst>
        </xdr:cNvPr>
        <xdr:cNvSpPr/>
      </xdr:nvSpPr>
      <xdr:spPr>
        <a:xfrm>
          <a:off x="1" y="517922"/>
          <a:ext cx="1101328" cy="55999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9525</xdr:colOff>
      <xdr:row>16</xdr:row>
      <xdr:rowOff>9525</xdr:rowOff>
    </xdr:to>
    <xdr:sp macro="" textlink="">
      <xdr:nvSpPr>
        <xdr:cNvPr id="2" name="正方形/長方形 1">
          <a:extLst>
            <a:ext uri="{FF2B5EF4-FFF2-40B4-BE49-F238E27FC236}">
              <a16:creationId xmlns:a16="http://schemas.microsoft.com/office/drawing/2014/main" id="{9A8BB9BC-B52D-4037-AC29-06F3BB5EFFB4}"/>
            </a:ext>
          </a:extLst>
        </xdr:cNvPr>
        <xdr:cNvSpPr/>
      </xdr:nvSpPr>
      <xdr:spPr>
        <a:xfrm>
          <a:off x="1082261" y="2324652"/>
          <a:ext cx="5266221" cy="782569"/>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0</xdr:col>
      <xdr:colOff>0</xdr:colOff>
      <xdr:row>8</xdr:row>
      <xdr:rowOff>0</xdr:rowOff>
    </xdr:from>
    <xdr:to>
      <xdr:col>26</xdr:col>
      <xdr:colOff>0</xdr:colOff>
      <xdr:row>10</xdr:row>
      <xdr:rowOff>0</xdr:rowOff>
    </xdr:to>
    <xdr:sp macro="" textlink="">
      <xdr:nvSpPr>
        <xdr:cNvPr id="3" name="正方形/長方形 2">
          <a:extLst>
            <a:ext uri="{FF2B5EF4-FFF2-40B4-BE49-F238E27FC236}">
              <a16:creationId xmlns:a16="http://schemas.microsoft.com/office/drawing/2014/main" id="{18EBB75F-651C-455C-92D8-F7BB0FDCF1AE}"/>
            </a:ext>
          </a:extLst>
        </xdr:cNvPr>
        <xdr:cNvSpPr/>
      </xdr:nvSpPr>
      <xdr:spPr>
        <a:xfrm>
          <a:off x="0" y="1441174"/>
          <a:ext cx="6410739" cy="39756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5</xdr:row>
      <xdr:rowOff>202406</xdr:rowOff>
    </xdr:from>
    <xdr:to>
      <xdr:col>26</xdr:col>
      <xdr:colOff>0</xdr:colOff>
      <xdr:row>8</xdr:row>
      <xdr:rowOff>5952</xdr:rowOff>
    </xdr:to>
    <xdr:sp macro="" textlink="">
      <xdr:nvSpPr>
        <xdr:cNvPr id="4" name="正方形/長方形 3">
          <a:extLst>
            <a:ext uri="{FF2B5EF4-FFF2-40B4-BE49-F238E27FC236}">
              <a16:creationId xmlns:a16="http://schemas.microsoft.com/office/drawing/2014/main" id="{AB9FEDB7-F316-4620-821A-DACF26D17E2D}"/>
            </a:ext>
          </a:extLst>
        </xdr:cNvPr>
        <xdr:cNvSpPr/>
      </xdr:nvSpPr>
      <xdr:spPr>
        <a:xfrm>
          <a:off x="4464844" y="1071562"/>
          <a:ext cx="1905000" cy="38695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0</xdr:colOff>
      <xdr:row>10</xdr:row>
      <xdr:rowOff>1</xdr:rowOff>
    </xdr:from>
    <xdr:to>
      <xdr:col>16</xdr:col>
      <xdr:colOff>11906</xdr:colOff>
      <xdr:row>11</xdr:row>
      <xdr:rowOff>178593</xdr:rowOff>
    </xdr:to>
    <xdr:sp macro="" textlink="">
      <xdr:nvSpPr>
        <xdr:cNvPr id="5" name="正方形/長方形 4">
          <a:extLst>
            <a:ext uri="{FF2B5EF4-FFF2-40B4-BE49-F238E27FC236}">
              <a16:creationId xmlns:a16="http://schemas.microsoft.com/office/drawing/2014/main" id="{904F3366-8EC2-4ED7-A46E-FB160359DAAF}"/>
            </a:ext>
          </a:extLst>
        </xdr:cNvPr>
        <xdr:cNvSpPr/>
      </xdr:nvSpPr>
      <xdr:spPr>
        <a:xfrm>
          <a:off x="2321719" y="1857376"/>
          <a:ext cx="1678781" cy="45243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twoCellAnchor>
    <xdr:from>
      <xdr:col>0</xdr:col>
      <xdr:colOff>10502</xdr:colOff>
      <xdr:row>3</xdr:row>
      <xdr:rowOff>5442</xdr:rowOff>
    </xdr:from>
    <xdr:to>
      <xdr:col>4</xdr:col>
      <xdr:colOff>5443</xdr:colOff>
      <xdr:row>6</xdr:row>
      <xdr:rowOff>11449</xdr:rowOff>
    </xdr:to>
    <xdr:sp macro="" textlink="">
      <xdr:nvSpPr>
        <xdr:cNvPr id="6" name="正方形/長方形 5">
          <a:extLst>
            <a:ext uri="{FF2B5EF4-FFF2-40B4-BE49-F238E27FC236}">
              <a16:creationId xmlns:a16="http://schemas.microsoft.com/office/drawing/2014/main" id="{669C6101-3200-4FAB-88C7-ED46E2E5C8EE}"/>
            </a:ext>
          </a:extLst>
        </xdr:cNvPr>
        <xdr:cNvSpPr/>
      </xdr:nvSpPr>
      <xdr:spPr>
        <a:xfrm>
          <a:off x="10502" y="517071"/>
          <a:ext cx="1105284" cy="56117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27</xdr:col>
      <xdr:colOff>140804</xdr:colOff>
      <xdr:row>0</xdr:row>
      <xdr:rowOff>74544</xdr:rowOff>
    </xdr:from>
    <xdr:to>
      <xdr:col>63</xdr:col>
      <xdr:colOff>168218</xdr:colOff>
      <xdr:row>36</xdr:row>
      <xdr:rowOff>10194</xdr:rowOff>
    </xdr:to>
    <xdr:sp macro="" textlink="">
      <xdr:nvSpPr>
        <xdr:cNvPr id="8" name="四角形: 角を丸くする 7">
          <a:extLst>
            <a:ext uri="{FF2B5EF4-FFF2-40B4-BE49-F238E27FC236}">
              <a16:creationId xmlns:a16="http://schemas.microsoft.com/office/drawing/2014/main" id="{8AD4C785-E0DC-4EEE-9F19-188F16702173}"/>
            </a:ext>
          </a:extLst>
        </xdr:cNvPr>
        <xdr:cNvSpPr/>
      </xdr:nvSpPr>
      <xdr:spPr>
        <a:xfrm>
          <a:off x="6824869" y="74544"/>
          <a:ext cx="4756784" cy="675223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19</xdr:row>
      <xdr:rowOff>266700</xdr:rowOff>
    </xdr:from>
    <xdr:to>
      <xdr:col>0</xdr:col>
      <xdr:colOff>259080</xdr:colOff>
      <xdr:row>20</xdr:row>
      <xdr:rowOff>53340</xdr:rowOff>
    </xdr:to>
    <xdr:sp macro="" textlink="">
      <xdr:nvSpPr>
        <xdr:cNvPr id="2" name="AutoShape 46">
          <a:extLst>
            <a:ext uri="{FF2B5EF4-FFF2-40B4-BE49-F238E27FC236}">
              <a16:creationId xmlns:a16="http://schemas.microsoft.com/office/drawing/2014/main" id="{6A18969B-A033-47D1-A088-1E374FDA149D}"/>
            </a:ext>
          </a:extLst>
        </xdr:cNvPr>
        <xdr:cNvSpPr>
          <a:spLocks noChangeArrowheads="1"/>
        </xdr:cNvSpPr>
      </xdr:nvSpPr>
      <xdr:spPr bwMode="auto">
        <a:xfrm rot="5400000">
          <a:off x="166688" y="58816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xdr:from>
      <xdr:col>0</xdr:col>
      <xdr:colOff>190500</xdr:colOff>
      <xdr:row>25</xdr:row>
      <xdr:rowOff>266700</xdr:rowOff>
    </xdr:from>
    <xdr:to>
      <xdr:col>0</xdr:col>
      <xdr:colOff>259080</xdr:colOff>
      <xdr:row>26</xdr:row>
      <xdr:rowOff>53340</xdr:rowOff>
    </xdr:to>
    <xdr:sp macro="" textlink="">
      <xdr:nvSpPr>
        <xdr:cNvPr id="3" name="AutoShape 47">
          <a:extLst>
            <a:ext uri="{FF2B5EF4-FFF2-40B4-BE49-F238E27FC236}">
              <a16:creationId xmlns:a16="http://schemas.microsoft.com/office/drawing/2014/main" id="{BBDB7D19-6684-445E-BB2D-9A64A0C048AC}"/>
            </a:ext>
          </a:extLst>
        </xdr:cNvPr>
        <xdr:cNvSpPr>
          <a:spLocks noChangeArrowheads="1"/>
        </xdr:cNvSpPr>
      </xdr:nvSpPr>
      <xdr:spPr bwMode="auto">
        <a:xfrm rot="5400000">
          <a:off x="166688" y="78247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29</xdr:col>
      <xdr:colOff>53340</xdr:colOff>
      <xdr:row>5</xdr:row>
      <xdr:rowOff>22860</xdr:rowOff>
    </xdr:from>
    <xdr:to>
      <xdr:col>30</xdr:col>
      <xdr:colOff>19051</xdr:colOff>
      <xdr:row>5</xdr:row>
      <xdr:rowOff>202565</xdr:rowOff>
    </xdr:to>
    <xdr:sp macro="" textlink="">
      <xdr:nvSpPr>
        <xdr:cNvPr id="4" name="Rectangle 101">
          <a:extLst>
            <a:ext uri="{FF2B5EF4-FFF2-40B4-BE49-F238E27FC236}">
              <a16:creationId xmlns:a16="http://schemas.microsoft.com/office/drawing/2014/main" id="{8B7FBF2A-864F-466A-A5D1-6120D891F28E}"/>
            </a:ext>
          </a:extLst>
        </xdr:cNvPr>
        <xdr:cNvSpPr>
          <a:spLocks noChangeArrowheads="1"/>
        </xdr:cNvSpPr>
      </xdr:nvSpPr>
      <xdr:spPr bwMode="auto">
        <a:xfrm>
          <a:off x="5600700" y="1485900"/>
          <a:ext cx="1581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17145</xdr:colOff>
      <xdr:row>5</xdr:row>
      <xdr:rowOff>202565</xdr:rowOff>
    </xdr:to>
    <xdr:sp macro="" textlink="">
      <xdr:nvSpPr>
        <xdr:cNvPr id="5" name="Rectangle 102">
          <a:extLst>
            <a:ext uri="{FF2B5EF4-FFF2-40B4-BE49-F238E27FC236}">
              <a16:creationId xmlns:a16="http://schemas.microsoft.com/office/drawing/2014/main" id="{CEAB1771-F5C4-4952-BAAA-D7625146C27E}"/>
            </a:ext>
          </a:extLst>
        </xdr:cNvPr>
        <xdr:cNvSpPr>
          <a:spLocks noChangeArrowheads="1"/>
        </xdr:cNvSpPr>
      </xdr:nvSpPr>
      <xdr:spPr bwMode="auto">
        <a:xfrm>
          <a:off x="5895975" y="1485900"/>
          <a:ext cx="15430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17145</xdr:colOff>
      <xdr:row>5</xdr:row>
      <xdr:rowOff>190500</xdr:rowOff>
    </xdr:to>
    <xdr:sp macro="" textlink="">
      <xdr:nvSpPr>
        <xdr:cNvPr id="6" name="Rectangle 103">
          <a:extLst>
            <a:ext uri="{FF2B5EF4-FFF2-40B4-BE49-F238E27FC236}">
              <a16:creationId xmlns:a16="http://schemas.microsoft.com/office/drawing/2014/main" id="{01DE5EC8-33A9-417B-B000-E845897BC478}"/>
            </a:ext>
          </a:extLst>
        </xdr:cNvPr>
        <xdr:cNvSpPr>
          <a:spLocks noChangeArrowheads="1"/>
        </xdr:cNvSpPr>
      </xdr:nvSpPr>
      <xdr:spPr bwMode="auto">
        <a:xfrm>
          <a:off x="6181725" y="1476375"/>
          <a:ext cx="15430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日</a:t>
          </a:r>
        </a:p>
      </xdr:txBody>
    </xdr:sp>
    <xdr:clientData/>
  </xdr:twoCellAnchor>
  <xdr:oneCellAnchor>
    <xdr:from>
      <xdr:col>10</xdr:col>
      <xdr:colOff>0</xdr:colOff>
      <xdr:row>16</xdr:row>
      <xdr:rowOff>104775</xdr:rowOff>
    </xdr:from>
    <xdr:ext cx="18531" cy="151836"/>
    <xdr:sp macro="" textlink="">
      <xdr:nvSpPr>
        <xdr:cNvPr id="7" name="Rectangle 6">
          <a:extLst>
            <a:ext uri="{FF2B5EF4-FFF2-40B4-BE49-F238E27FC236}">
              <a16:creationId xmlns:a16="http://schemas.microsoft.com/office/drawing/2014/main" id="{9D0A843B-8E1B-4E31-B534-B144C57AF0BE}"/>
            </a:ext>
          </a:extLst>
        </xdr:cNvPr>
        <xdr:cNvSpPr>
          <a:spLocks noChangeArrowheads="1"/>
        </xdr:cNvSpPr>
      </xdr:nvSpPr>
      <xdr:spPr bwMode="auto">
        <a:xfrm>
          <a:off x="1695450" y="472249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oneCellAnchor>
    <xdr:from>
      <xdr:col>9</xdr:col>
      <xdr:colOff>200526</xdr:colOff>
      <xdr:row>17</xdr:row>
      <xdr:rowOff>102870</xdr:rowOff>
    </xdr:from>
    <xdr:ext cx="18531" cy="151836"/>
    <xdr:sp macro="" textlink="">
      <xdr:nvSpPr>
        <xdr:cNvPr id="8" name="Rectangle 6">
          <a:extLst>
            <a:ext uri="{FF2B5EF4-FFF2-40B4-BE49-F238E27FC236}">
              <a16:creationId xmlns:a16="http://schemas.microsoft.com/office/drawing/2014/main" id="{BD9522D5-99B7-4C17-914D-7D66EE0CC217}"/>
            </a:ext>
          </a:extLst>
        </xdr:cNvPr>
        <xdr:cNvSpPr>
          <a:spLocks noChangeArrowheads="1"/>
        </xdr:cNvSpPr>
      </xdr:nvSpPr>
      <xdr:spPr bwMode="auto">
        <a:xfrm>
          <a:off x="1697856" y="5044440"/>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oneCellAnchor>
    <xdr:from>
      <xdr:col>10</xdr:col>
      <xdr:colOff>4604</xdr:colOff>
      <xdr:row>38</xdr:row>
      <xdr:rowOff>0</xdr:rowOff>
    </xdr:from>
    <xdr:ext cx="18531" cy="151836"/>
    <xdr:sp macro="" textlink="">
      <xdr:nvSpPr>
        <xdr:cNvPr id="9" name="Rectangle 44">
          <a:extLst>
            <a:ext uri="{FF2B5EF4-FFF2-40B4-BE49-F238E27FC236}">
              <a16:creationId xmlns:a16="http://schemas.microsoft.com/office/drawing/2014/main" id="{035FBD7E-07D7-4820-A974-32BB6B81F039}"/>
            </a:ext>
          </a:extLst>
        </xdr:cNvPr>
        <xdr:cNvSpPr>
          <a:spLocks noChangeArrowheads="1"/>
        </xdr:cNvSpPr>
      </xdr:nvSpPr>
      <xdr:spPr bwMode="auto">
        <a:xfrm>
          <a:off x="1701959" y="1174432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ED6C-A79C-4D0A-B530-C5F12EA4B3A9}">
  <sheetPr>
    <pageSetUpPr fitToPage="1"/>
  </sheetPr>
  <dimension ref="A1:BR720"/>
  <sheetViews>
    <sheetView topLeftCell="A24" zoomScaleNormal="100" workbookViewId="0">
      <selection activeCell="N58" sqref="N58:N59"/>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115" t="s">
        <v>0</v>
      </c>
      <c r="B1" s="115"/>
      <c r="C1" s="115"/>
      <c r="D1" s="116"/>
      <c r="E1" s="117" t="s">
        <v>1</v>
      </c>
      <c r="F1" s="115"/>
      <c r="G1" s="115"/>
      <c r="H1" s="115"/>
      <c r="I1" s="115"/>
      <c r="J1" s="115"/>
      <c r="K1" s="115"/>
      <c r="L1" s="115"/>
      <c r="M1" s="115"/>
      <c r="N1" s="115"/>
      <c r="O1" s="115"/>
      <c r="P1" s="115"/>
      <c r="Q1" s="115"/>
      <c r="R1" s="115"/>
      <c r="S1" s="115"/>
      <c r="T1" s="115"/>
      <c r="U1" s="115"/>
      <c r="V1" s="118"/>
      <c r="W1" s="119" t="s">
        <v>2</v>
      </c>
      <c r="X1" s="115"/>
      <c r="Y1" s="115"/>
      <c r="Z1" s="115"/>
      <c r="AC1" s="10">
        <v>0</v>
      </c>
      <c r="AD1" s="10">
        <v>1</v>
      </c>
      <c r="AE1" s="10">
        <v>1</v>
      </c>
      <c r="AF1" s="10">
        <v>2021</v>
      </c>
      <c r="AG1" s="10">
        <v>0</v>
      </c>
      <c r="AH1" t="s">
        <v>89</v>
      </c>
      <c r="AS1" s="30"/>
    </row>
    <row r="2" spans="1:45" ht="14.15" customHeight="1" thickTop="1">
      <c r="A2" s="120"/>
      <c r="B2" s="121"/>
      <c r="C2" s="121"/>
      <c r="D2" s="122"/>
      <c r="E2" s="126" t="s">
        <v>155</v>
      </c>
      <c r="F2" s="127"/>
      <c r="G2" s="127"/>
      <c r="H2" s="127"/>
      <c r="I2" s="127"/>
      <c r="J2" s="127"/>
      <c r="K2" s="127"/>
      <c r="L2" s="127"/>
      <c r="M2" s="127"/>
      <c r="N2" s="127"/>
      <c r="O2" s="127"/>
      <c r="P2" s="127"/>
      <c r="Q2" s="127"/>
      <c r="R2" s="127"/>
      <c r="S2" s="127"/>
      <c r="T2" s="127"/>
      <c r="U2" s="127"/>
      <c r="V2" s="128"/>
      <c r="W2" s="132" t="s">
        <v>156</v>
      </c>
      <c r="X2" s="133"/>
      <c r="Y2" s="133"/>
      <c r="Z2" s="133"/>
      <c r="AC2" s="10">
        <v>1</v>
      </c>
      <c r="AD2" s="10">
        <v>2</v>
      </c>
      <c r="AE2" s="10">
        <v>2</v>
      </c>
      <c r="AF2" s="10">
        <v>2022</v>
      </c>
      <c r="AG2" s="10">
        <v>1</v>
      </c>
      <c r="AH2" t="s">
        <v>90</v>
      </c>
    </row>
    <row r="3" spans="1:45" ht="14.15" customHeight="1" thickBot="1">
      <c r="A3" s="123"/>
      <c r="B3" s="124"/>
      <c r="C3" s="124"/>
      <c r="D3" s="125"/>
      <c r="E3" s="129"/>
      <c r="F3" s="130"/>
      <c r="G3" s="130"/>
      <c r="H3" s="130"/>
      <c r="I3" s="130"/>
      <c r="J3" s="130"/>
      <c r="K3" s="130"/>
      <c r="L3" s="130"/>
      <c r="M3" s="130"/>
      <c r="N3" s="130"/>
      <c r="O3" s="130"/>
      <c r="P3" s="130"/>
      <c r="Q3" s="130"/>
      <c r="R3" s="130"/>
      <c r="S3" s="130"/>
      <c r="T3" s="130"/>
      <c r="U3" s="130"/>
      <c r="V3" s="131"/>
      <c r="W3" s="134"/>
      <c r="X3" s="135"/>
      <c r="Y3" s="135"/>
      <c r="Z3" s="135"/>
      <c r="AC3" s="10">
        <v>2</v>
      </c>
      <c r="AD3" s="10">
        <v>3</v>
      </c>
      <c r="AE3" s="10">
        <v>3</v>
      </c>
      <c r="AF3" s="10">
        <v>2023</v>
      </c>
      <c r="AG3" s="10">
        <v>2</v>
      </c>
      <c r="AH3" t="s">
        <v>91</v>
      </c>
    </row>
    <row r="4" spans="1:45" ht="12" customHeight="1" thickTop="1">
      <c r="A4" s="136" t="s">
        <v>3</v>
      </c>
      <c r="B4" s="136"/>
      <c r="C4" s="136"/>
      <c r="D4" s="137"/>
      <c r="E4" s="11" t="s">
        <v>4</v>
      </c>
      <c r="F4" s="138" t="s">
        <v>153</v>
      </c>
      <c r="G4" s="138"/>
      <c r="H4" s="138"/>
      <c r="I4" s="138"/>
      <c r="J4" s="138"/>
      <c r="K4" s="138" t="s">
        <v>154</v>
      </c>
      <c r="L4" s="138"/>
      <c r="M4" s="138"/>
      <c r="N4" s="138"/>
      <c r="O4" s="138"/>
      <c r="P4" s="139" t="s">
        <v>5</v>
      </c>
      <c r="Q4" s="139"/>
      <c r="R4" s="139"/>
      <c r="S4" s="139"/>
      <c r="T4" s="139"/>
      <c r="U4" s="139"/>
      <c r="V4" s="139"/>
      <c r="W4" s="139"/>
      <c r="X4" s="139"/>
      <c r="Y4" s="139"/>
      <c r="Z4" s="140"/>
      <c r="AB4" s="10"/>
      <c r="AC4" s="10">
        <v>3</v>
      </c>
      <c r="AD4" s="10">
        <v>4</v>
      </c>
      <c r="AE4" s="10">
        <v>4</v>
      </c>
      <c r="AF4" s="10">
        <v>2024</v>
      </c>
      <c r="AG4" s="10">
        <v>3</v>
      </c>
      <c r="AH4" t="s">
        <v>92</v>
      </c>
    </row>
    <row r="5" spans="1:45" ht="16.25" customHeight="1">
      <c r="A5" s="160"/>
      <c r="B5" s="160"/>
      <c r="C5" s="160"/>
      <c r="D5" s="161"/>
      <c r="E5" s="164" t="s">
        <v>6</v>
      </c>
      <c r="F5" s="166" t="s">
        <v>151</v>
      </c>
      <c r="G5" s="166"/>
      <c r="H5" s="166"/>
      <c r="I5" s="166"/>
      <c r="J5" s="166"/>
      <c r="K5" s="166" t="s">
        <v>152</v>
      </c>
      <c r="L5" s="166"/>
      <c r="M5" s="166"/>
      <c r="N5" s="166"/>
      <c r="O5" s="166"/>
      <c r="P5" s="105" t="s">
        <v>7</v>
      </c>
      <c r="Q5" s="12" t="s">
        <v>8</v>
      </c>
      <c r="R5" s="168">
        <v>1</v>
      </c>
      <c r="S5" s="169"/>
      <c r="T5" s="172" t="s">
        <v>9</v>
      </c>
      <c r="U5" s="168">
        <v>1</v>
      </c>
      <c r="V5" s="169"/>
      <c r="W5" s="172" t="s">
        <v>10</v>
      </c>
      <c r="X5" s="168">
        <v>1</v>
      </c>
      <c r="Y5" s="169"/>
      <c r="Z5" s="141" t="s">
        <v>11</v>
      </c>
      <c r="AB5" s="10"/>
      <c r="AC5" s="10">
        <v>4</v>
      </c>
      <c r="AD5" s="10">
        <v>5</v>
      </c>
      <c r="AE5" s="10">
        <v>5</v>
      </c>
      <c r="AF5" s="10">
        <v>2025</v>
      </c>
      <c r="AG5" s="10">
        <v>4</v>
      </c>
      <c r="AH5" t="s">
        <v>93</v>
      </c>
    </row>
    <row r="6" spans="1:45" ht="16.25" customHeight="1">
      <c r="A6" s="162"/>
      <c r="B6" s="162"/>
      <c r="C6" s="162"/>
      <c r="D6" s="163"/>
      <c r="E6" s="165"/>
      <c r="F6" s="167"/>
      <c r="G6" s="167"/>
      <c r="H6" s="167"/>
      <c r="I6" s="167"/>
      <c r="J6" s="167"/>
      <c r="K6" s="167"/>
      <c r="L6" s="167"/>
      <c r="M6" s="167"/>
      <c r="N6" s="167"/>
      <c r="O6" s="167"/>
      <c r="P6" s="106" t="s">
        <v>150</v>
      </c>
      <c r="Q6" s="13" t="s">
        <v>12</v>
      </c>
      <c r="R6" s="170"/>
      <c r="S6" s="171"/>
      <c r="T6" s="173"/>
      <c r="U6" s="170"/>
      <c r="V6" s="171"/>
      <c r="W6" s="173"/>
      <c r="X6" s="170"/>
      <c r="Y6" s="171"/>
      <c r="Z6" s="142"/>
      <c r="AB6" s="10"/>
      <c r="AC6" s="10">
        <v>5</v>
      </c>
      <c r="AD6" s="10">
        <v>6</v>
      </c>
      <c r="AE6" s="10">
        <v>6</v>
      </c>
      <c r="AF6" s="10">
        <v>2026</v>
      </c>
      <c r="AG6" s="10">
        <v>5</v>
      </c>
      <c r="AH6" t="s">
        <v>94</v>
      </c>
    </row>
    <row r="7" spans="1:45" ht="15" customHeight="1">
      <c r="A7" s="143" t="s">
        <v>13</v>
      </c>
      <c r="B7" s="144"/>
      <c r="C7" s="144"/>
      <c r="D7" s="144"/>
      <c r="E7" s="147" t="s">
        <v>14</v>
      </c>
      <c r="F7" s="148"/>
      <c r="G7" s="149">
        <v>7</v>
      </c>
      <c r="H7" s="150"/>
      <c r="I7" s="150"/>
      <c r="J7" s="151" t="s">
        <v>9</v>
      </c>
      <c r="K7" s="149">
        <v>12</v>
      </c>
      <c r="L7" s="150"/>
      <c r="M7" s="150"/>
      <c r="N7" s="151" t="s">
        <v>15</v>
      </c>
      <c r="O7" s="149">
        <v>31</v>
      </c>
      <c r="P7" s="150"/>
      <c r="Q7" s="150"/>
      <c r="R7" s="151" t="s">
        <v>11</v>
      </c>
      <c r="S7" s="152" t="s">
        <v>16</v>
      </c>
      <c r="T7" s="153"/>
      <c r="U7" s="156"/>
      <c r="V7" s="156"/>
      <c r="W7" s="156"/>
      <c r="X7" s="156"/>
      <c r="Y7" s="156"/>
      <c r="Z7" s="157"/>
      <c r="AC7" s="10">
        <v>6</v>
      </c>
      <c r="AD7" s="10">
        <v>7</v>
      </c>
      <c r="AE7" s="10">
        <v>7</v>
      </c>
      <c r="AF7" s="10">
        <v>2027</v>
      </c>
      <c r="AG7" s="10">
        <v>6</v>
      </c>
      <c r="AH7" t="s">
        <v>95</v>
      </c>
    </row>
    <row r="8" spans="1:45" ht="15" customHeight="1">
      <c r="A8" s="145"/>
      <c r="B8" s="146"/>
      <c r="C8" s="146"/>
      <c r="D8" s="146"/>
      <c r="E8" s="147"/>
      <c r="F8" s="148"/>
      <c r="G8" s="149"/>
      <c r="H8" s="150"/>
      <c r="I8" s="150"/>
      <c r="J8" s="151"/>
      <c r="K8" s="149"/>
      <c r="L8" s="150"/>
      <c r="M8" s="150"/>
      <c r="N8" s="151"/>
      <c r="O8" s="149"/>
      <c r="P8" s="150"/>
      <c r="Q8" s="150"/>
      <c r="R8" s="151"/>
      <c r="S8" s="154"/>
      <c r="T8" s="155"/>
      <c r="U8" s="158"/>
      <c r="V8" s="158"/>
      <c r="W8" s="158"/>
      <c r="X8" s="158"/>
      <c r="Y8" s="158"/>
      <c r="Z8" s="159"/>
      <c r="AC8" s="10">
        <v>7</v>
      </c>
      <c r="AD8" s="10">
        <v>8</v>
      </c>
      <c r="AE8" s="10">
        <v>8</v>
      </c>
      <c r="AF8" s="10">
        <v>2028</v>
      </c>
      <c r="AG8" s="10">
        <v>7</v>
      </c>
      <c r="AH8" t="s">
        <v>96</v>
      </c>
    </row>
    <row r="9" spans="1:45" ht="16.25" customHeight="1">
      <c r="A9" s="174" t="s">
        <v>57</v>
      </c>
      <c r="B9" s="175"/>
      <c r="C9" s="178" t="s">
        <v>7</v>
      </c>
      <c r="D9" s="178"/>
      <c r="E9" s="180" t="s">
        <v>60</v>
      </c>
      <c r="F9" s="180"/>
      <c r="G9" s="180"/>
      <c r="H9" s="180"/>
      <c r="I9" s="180"/>
      <c r="J9" s="182" t="s">
        <v>150</v>
      </c>
      <c r="K9" s="183"/>
      <c r="L9" s="180" t="s">
        <v>61</v>
      </c>
      <c r="M9" s="180"/>
      <c r="N9" s="180"/>
      <c r="O9" s="180"/>
      <c r="P9" s="186"/>
      <c r="Q9" s="183" t="s">
        <v>7</v>
      </c>
      <c r="R9" s="183"/>
      <c r="S9" s="188" t="s">
        <v>17</v>
      </c>
      <c r="T9" s="188"/>
      <c r="U9" s="188"/>
      <c r="V9" s="188"/>
      <c r="W9" s="188"/>
      <c r="X9" s="188"/>
      <c r="Y9" s="188"/>
      <c r="Z9" s="189"/>
      <c r="AC9" s="10">
        <v>8</v>
      </c>
      <c r="AD9" s="10">
        <v>9</v>
      </c>
      <c r="AE9" s="10">
        <v>9</v>
      </c>
      <c r="AF9" s="10">
        <v>2029</v>
      </c>
      <c r="AG9" s="10">
        <v>8</v>
      </c>
      <c r="AH9" t="s">
        <v>97</v>
      </c>
    </row>
    <row r="10" spans="1:45" ht="16.25" customHeight="1">
      <c r="A10" s="176"/>
      <c r="B10" s="177"/>
      <c r="C10" s="179"/>
      <c r="D10" s="179"/>
      <c r="E10" s="181"/>
      <c r="F10" s="181"/>
      <c r="G10" s="181"/>
      <c r="H10" s="181"/>
      <c r="I10" s="181"/>
      <c r="J10" s="184"/>
      <c r="K10" s="185"/>
      <c r="L10" s="181"/>
      <c r="M10" s="181"/>
      <c r="N10" s="181"/>
      <c r="O10" s="181"/>
      <c r="P10" s="187"/>
      <c r="Q10" s="185"/>
      <c r="R10" s="185"/>
      <c r="S10" s="181"/>
      <c r="T10" s="181"/>
      <c r="U10" s="181"/>
      <c r="V10" s="181"/>
      <c r="W10" s="181"/>
      <c r="X10" s="181"/>
      <c r="Y10" s="181"/>
      <c r="Z10" s="190"/>
      <c r="AC10" s="10">
        <v>9</v>
      </c>
      <c r="AD10" s="10">
        <v>10</v>
      </c>
      <c r="AE10" s="10">
        <v>10</v>
      </c>
      <c r="AF10" s="10">
        <v>2030</v>
      </c>
      <c r="AG10" s="10">
        <v>9</v>
      </c>
      <c r="AH10" t="s">
        <v>98</v>
      </c>
    </row>
    <row r="11" spans="1:45" ht="22.25" customHeight="1">
      <c r="A11" s="143" t="s">
        <v>58</v>
      </c>
      <c r="B11" s="144"/>
      <c r="C11" s="191" t="s">
        <v>150</v>
      </c>
      <c r="D11" s="192"/>
      <c r="E11" s="195" t="s">
        <v>66</v>
      </c>
      <c r="F11" s="195"/>
      <c r="G11" s="195"/>
      <c r="H11" s="195"/>
      <c r="I11" s="196"/>
      <c r="J11" s="199" t="s">
        <v>7</v>
      </c>
      <c r="K11" s="200"/>
      <c r="L11" s="195" t="s">
        <v>59</v>
      </c>
      <c r="M11" s="195"/>
      <c r="N11" s="195"/>
      <c r="O11" s="195"/>
      <c r="P11" s="196"/>
      <c r="Q11" s="199" t="s">
        <v>7</v>
      </c>
      <c r="R11" s="200"/>
      <c r="S11" s="203" t="s">
        <v>70</v>
      </c>
      <c r="T11" s="195"/>
      <c r="U11" s="204" t="s">
        <v>22</v>
      </c>
      <c r="V11" s="206"/>
      <c r="W11" s="206"/>
      <c r="X11" s="206"/>
      <c r="Y11" s="206"/>
      <c r="Z11" s="208" t="s">
        <v>71</v>
      </c>
      <c r="AC11" s="10">
        <v>10</v>
      </c>
      <c r="AD11" s="10">
        <v>11</v>
      </c>
      <c r="AE11" s="10">
        <v>11</v>
      </c>
      <c r="AF11" s="10">
        <v>2031</v>
      </c>
      <c r="AH11" t="s">
        <v>99</v>
      </c>
    </row>
    <row r="12" spans="1:45" ht="14" customHeight="1">
      <c r="A12" s="145"/>
      <c r="B12" s="146"/>
      <c r="C12" s="193"/>
      <c r="D12" s="194"/>
      <c r="E12" s="197"/>
      <c r="F12" s="197"/>
      <c r="G12" s="197"/>
      <c r="H12" s="197"/>
      <c r="I12" s="198"/>
      <c r="J12" s="201"/>
      <c r="K12" s="202"/>
      <c r="L12" s="14" t="s">
        <v>43</v>
      </c>
      <c r="M12" s="5"/>
      <c r="N12" s="15" t="s">
        <v>44</v>
      </c>
      <c r="O12" s="26"/>
      <c r="P12" s="16" t="s">
        <v>45</v>
      </c>
      <c r="Q12" s="201"/>
      <c r="R12" s="202"/>
      <c r="S12" s="197"/>
      <c r="T12" s="197"/>
      <c r="U12" s="205"/>
      <c r="V12" s="207"/>
      <c r="W12" s="207"/>
      <c r="X12" s="207"/>
      <c r="Y12" s="207"/>
      <c r="Z12" s="142"/>
      <c r="AC12" s="10">
        <v>11</v>
      </c>
      <c r="AD12" s="10">
        <v>12</v>
      </c>
      <c r="AE12" s="10">
        <v>12</v>
      </c>
      <c r="AF12" s="10">
        <v>2032</v>
      </c>
      <c r="AH12" t="s">
        <v>100</v>
      </c>
    </row>
    <row r="13" spans="1:45" ht="15" customHeight="1">
      <c r="A13" s="143" t="s">
        <v>76</v>
      </c>
      <c r="B13" s="144"/>
      <c r="C13" s="211" t="s">
        <v>150</v>
      </c>
      <c r="D13" s="212"/>
      <c r="E13" s="98" t="s">
        <v>18</v>
      </c>
      <c r="F13" s="217" t="s">
        <v>19</v>
      </c>
      <c r="G13" s="217"/>
      <c r="H13" s="217"/>
      <c r="I13" s="217"/>
      <c r="J13" s="217"/>
      <c r="K13" s="217"/>
      <c r="L13" s="217"/>
      <c r="M13" s="217"/>
      <c r="N13" s="217"/>
      <c r="O13" s="217"/>
      <c r="P13" s="217"/>
      <c r="Q13" s="217"/>
      <c r="R13" s="217"/>
      <c r="S13" s="217"/>
      <c r="T13" s="217"/>
      <c r="U13" s="217"/>
      <c r="V13" s="217"/>
      <c r="W13" s="217"/>
      <c r="X13" s="217"/>
      <c r="Y13" s="217"/>
      <c r="Z13" s="218"/>
      <c r="AC13" s="10">
        <v>12</v>
      </c>
      <c r="AE13" s="10">
        <v>13</v>
      </c>
      <c r="AF13" s="10">
        <v>2033</v>
      </c>
      <c r="AH13" t="s">
        <v>101</v>
      </c>
    </row>
    <row r="14" spans="1:45" ht="15" customHeight="1">
      <c r="A14" s="209"/>
      <c r="B14" s="210"/>
      <c r="C14" s="213"/>
      <c r="D14" s="214"/>
      <c r="E14" s="103" t="s">
        <v>20</v>
      </c>
      <c r="F14" s="219" t="s">
        <v>72</v>
      </c>
      <c r="G14" s="219"/>
      <c r="H14" s="219"/>
      <c r="I14" s="219"/>
      <c r="J14" s="219"/>
      <c r="K14" s="219"/>
      <c r="L14" s="219"/>
      <c r="M14" s="219"/>
      <c r="N14" s="219"/>
      <c r="O14" s="219"/>
      <c r="P14" s="219"/>
      <c r="Q14" s="219"/>
      <c r="R14" s="219"/>
      <c r="S14" s="219"/>
      <c r="T14" s="219"/>
      <c r="U14" s="219"/>
      <c r="V14" s="219"/>
      <c r="W14" s="219"/>
      <c r="X14" s="219"/>
      <c r="Y14" s="219"/>
      <c r="Z14" s="220"/>
      <c r="AC14" s="10">
        <v>13</v>
      </c>
      <c r="AE14" s="10">
        <v>14</v>
      </c>
      <c r="AF14" s="10">
        <v>2034</v>
      </c>
      <c r="AH14" t="s">
        <v>102</v>
      </c>
    </row>
    <row r="15" spans="1:45" ht="15" customHeight="1">
      <c r="A15" s="209"/>
      <c r="B15" s="210"/>
      <c r="C15" s="213"/>
      <c r="D15" s="214"/>
      <c r="E15" s="104" t="s">
        <v>21</v>
      </c>
      <c r="F15" s="221" t="s">
        <v>73</v>
      </c>
      <c r="G15" s="221"/>
      <c r="H15" s="221"/>
      <c r="I15" s="221"/>
      <c r="J15" s="221"/>
      <c r="K15" s="221"/>
      <c r="L15" s="221"/>
      <c r="M15" s="221"/>
      <c r="N15" s="221"/>
      <c r="O15" s="221"/>
      <c r="P15" s="221"/>
      <c r="Q15" s="221"/>
      <c r="R15" s="221"/>
      <c r="S15" s="221"/>
      <c r="T15" s="221"/>
      <c r="U15" s="221"/>
      <c r="V15" s="221"/>
      <c r="W15" s="221"/>
      <c r="X15" s="221"/>
      <c r="Y15" s="221"/>
      <c r="Z15" s="222"/>
      <c r="AC15" s="10">
        <v>14</v>
      </c>
      <c r="AE15" s="10">
        <v>15</v>
      </c>
      <c r="AF15" s="10">
        <v>2035</v>
      </c>
      <c r="AH15" t="s">
        <v>103</v>
      </c>
    </row>
    <row r="16" spans="1:45" ht="15" customHeight="1">
      <c r="A16" s="145"/>
      <c r="B16" s="146"/>
      <c r="C16" s="215"/>
      <c r="D16" s="216"/>
      <c r="E16" s="99"/>
      <c r="F16" s="223" t="s">
        <v>74</v>
      </c>
      <c r="G16" s="223"/>
      <c r="H16" s="223"/>
      <c r="I16" s="223"/>
      <c r="J16" s="223"/>
      <c r="K16" s="223"/>
      <c r="L16" s="223"/>
      <c r="M16" s="224" t="s">
        <v>77</v>
      </c>
      <c r="N16" s="224"/>
      <c r="O16" s="224"/>
      <c r="P16" s="224"/>
      <c r="Q16" s="225"/>
      <c r="R16" s="225"/>
      <c r="S16" s="100" t="s">
        <v>23</v>
      </c>
      <c r="T16" s="101" t="s">
        <v>24</v>
      </c>
      <c r="U16" s="224" t="s">
        <v>75</v>
      </c>
      <c r="V16" s="224"/>
      <c r="W16" s="225"/>
      <c r="X16" s="225"/>
      <c r="Y16" s="100" t="s">
        <v>23</v>
      </c>
      <c r="Z16" s="102" t="s">
        <v>24</v>
      </c>
      <c r="AC16" s="10">
        <v>15</v>
      </c>
      <c r="AE16" s="10">
        <v>16</v>
      </c>
      <c r="AF16" s="10">
        <v>2036</v>
      </c>
      <c r="AH16" t="s">
        <v>104</v>
      </c>
    </row>
    <row r="17" spans="1:34" ht="15" customHeight="1">
      <c r="A17" s="143" t="s">
        <v>62</v>
      </c>
      <c r="B17" s="144"/>
      <c r="C17" s="226" t="s">
        <v>150</v>
      </c>
      <c r="D17" s="215"/>
      <c r="E17" s="228" t="s">
        <v>25</v>
      </c>
      <c r="F17" s="228"/>
      <c r="G17" s="228"/>
      <c r="H17" s="228"/>
      <c r="I17" s="229" t="s">
        <v>26</v>
      </c>
      <c r="J17" s="230"/>
      <c r="K17" s="230"/>
      <c r="L17" s="230"/>
      <c r="M17" s="230"/>
      <c r="N17" s="230"/>
      <c r="O17" s="230"/>
      <c r="P17" s="230"/>
      <c r="Q17" s="230"/>
      <c r="R17" s="230"/>
      <c r="S17" s="230"/>
      <c r="T17" s="230"/>
      <c r="U17" s="230"/>
      <c r="V17" s="230"/>
      <c r="W17" s="230"/>
      <c r="X17" s="230"/>
      <c r="Y17" s="230"/>
      <c r="Z17" s="249" t="s">
        <v>24</v>
      </c>
      <c r="AC17" s="10">
        <v>16</v>
      </c>
      <c r="AE17" s="10">
        <v>17</v>
      </c>
      <c r="AF17" s="10">
        <v>2037</v>
      </c>
      <c r="AH17" t="s">
        <v>105</v>
      </c>
    </row>
    <row r="18" spans="1:34" ht="15" customHeight="1">
      <c r="A18" s="209"/>
      <c r="B18" s="210"/>
      <c r="C18" s="227"/>
      <c r="D18" s="211"/>
      <c r="E18" s="228"/>
      <c r="F18" s="228"/>
      <c r="G18" s="228"/>
      <c r="H18" s="228"/>
      <c r="I18" s="229"/>
      <c r="J18" s="230"/>
      <c r="K18" s="230"/>
      <c r="L18" s="230"/>
      <c r="M18" s="230"/>
      <c r="N18" s="230"/>
      <c r="O18" s="230"/>
      <c r="P18" s="230"/>
      <c r="Q18" s="230"/>
      <c r="R18" s="230"/>
      <c r="S18" s="230"/>
      <c r="T18" s="230"/>
      <c r="U18" s="230"/>
      <c r="V18" s="230"/>
      <c r="W18" s="230"/>
      <c r="X18" s="230"/>
      <c r="Y18" s="230"/>
      <c r="Z18" s="249"/>
      <c r="AC18" s="10">
        <v>17</v>
      </c>
      <c r="AE18" s="10">
        <v>18</v>
      </c>
      <c r="AF18" s="10">
        <v>2038</v>
      </c>
      <c r="AH18" t="s">
        <v>106</v>
      </c>
    </row>
    <row r="19" spans="1:34" ht="15" customHeight="1">
      <c r="A19" s="209"/>
      <c r="B19" s="210"/>
      <c r="C19" s="250" t="s">
        <v>7</v>
      </c>
      <c r="D19" s="251"/>
      <c r="E19" s="254" t="s">
        <v>27</v>
      </c>
      <c r="F19" s="254"/>
      <c r="G19" s="254"/>
      <c r="H19" s="254"/>
      <c r="I19" s="256" t="s">
        <v>7</v>
      </c>
      <c r="J19" s="258" t="s">
        <v>78</v>
      </c>
      <c r="K19" s="258"/>
      <c r="L19" s="258"/>
      <c r="M19" s="258"/>
      <c r="N19" s="260" t="s">
        <v>7</v>
      </c>
      <c r="O19" s="258" t="s">
        <v>28</v>
      </c>
      <c r="P19" s="258"/>
      <c r="Q19" s="258"/>
      <c r="R19" s="258"/>
      <c r="S19" s="258"/>
      <c r="T19" s="262"/>
      <c r="U19" s="262"/>
      <c r="V19" s="262"/>
      <c r="W19" s="262"/>
      <c r="X19" s="262"/>
      <c r="Y19" s="262"/>
      <c r="Z19" s="141"/>
      <c r="AC19" s="10">
        <v>18</v>
      </c>
      <c r="AE19" s="10">
        <v>19</v>
      </c>
      <c r="AF19" s="10">
        <v>2039</v>
      </c>
      <c r="AH19" t="s">
        <v>107</v>
      </c>
    </row>
    <row r="20" spans="1:34" ht="15" customHeight="1">
      <c r="A20" s="209"/>
      <c r="B20" s="210"/>
      <c r="C20" s="252"/>
      <c r="D20" s="253"/>
      <c r="E20" s="255"/>
      <c r="F20" s="255"/>
      <c r="G20" s="255"/>
      <c r="H20" s="255"/>
      <c r="I20" s="257"/>
      <c r="J20" s="259"/>
      <c r="K20" s="259"/>
      <c r="L20" s="259"/>
      <c r="M20" s="259"/>
      <c r="N20" s="261"/>
      <c r="O20" s="259"/>
      <c r="P20" s="259"/>
      <c r="Q20" s="259"/>
      <c r="R20" s="259"/>
      <c r="S20" s="259"/>
      <c r="T20" s="263"/>
      <c r="U20" s="263"/>
      <c r="V20" s="263"/>
      <c r="W20" s="263"/>
      <c r="X20" s="263"/>
      <c r="Y20" s="263"/>
      <c r="Z20" s="264"/>
      <c r="AC20" s="10">
        <v>19</v>
      </c>
      <c r="AE20" s="10">
        <v>20</v>
      </c>
      <c r="AF20" s="10">
        <v>2040</v>
      </c>
      <c r="AH20" t="s">
        <v>108</v>
      </c>
    </row>
    <row r="21" spans="1:34" ht="15" customHeight="1">
      <c r="A21" s="209"/>
      <c r="B21" s="210"/>
      <c r="C21" s="231" t="s">
        <v>7</v>
      </c>
      <c r="D21" s="232"/>
      <c r="E21" s="235" t="s">
        <v>29</v>
      </c>
      <c r="F21" s="235"/>
      <c r="G21" s="235"/>
      <c r="H21" s="236"/>
      <c r="I21" s="237" t="s">
        <v>63</v>
      </c>
      <c r="J21" s="238"/>
      <c r="K21" s="238"/>
      <c r="L21" s="238"/>
      <c r="M21" s="238"/>
      <c r="N21" s="238"/>
      <c r="O21" s="238"/>
      <c r="P21" s="238"/>
      <c r="Q21" s="238"/>
      <c r="R21" s="238"/>
      <c r="S21" s="238"/>
      <c r="T21" s="238"/>
      <c r="U21" s="238"/>
      <c r="V21" s="238"/>
      <c r="W21" s="238"/>
      <c r="X21" s="238"/>
      <c r="Y21" s="238"/>
      <c r="Z21" s="239"/>
      <c r="AC21" s="10">
        <v>20</v>
      </c>
      <c r="AE21" s="10">
        <v>21</v>
      </c>
      <c r="AF21" s="10">
        <v>2041</v>
      </c>
      <c r="AH21" t="s">
        <v>109</v>
      </c>
    </row>
    <row r="22" spans="1:34" ht="15" customHeight="1">
      <c r="A22" s="209"/>
      <c r="B22" s="210"/>
      <c r="C22" s="231"/>
      <c r="D22" s="232"/>
      <c r="E22" s="235"/>
      <c r="F22" s="235"/>
      <c r="G22" s="235"/>
      <c r="H22" s="236"/>
      <c r="I22" s="6" t="s">
        <v>7</v>
      </c>
      <c r="J22" s="240" t="s">
        <v>30</v>
      </c>
      <c r="K22" s="240"/>
      <c r="L22" s="240"/>
      <c r="M22" s="241"/>
      <c r="N22" s="6" t="s">
        <v>7</v>
      </c>
      <c r="O22" s="240" t="s">
        <v>31</v>
      </c>
      <c r="P22" s="240"/>
      <c r="Q22" s="240"/>
      <c r="R22" s="241"/>
      <c r="S22" s="6" t="s">
        <v>7</v>
      </c>
      <c r="T22" s="240" t="s">
        <v>64</v>
      </c>
      <c r="U22" s="240"/>
      <c r="V22" s="240"/>
      <c r="W22" s="240"/>
      <c r="X22" s="240"/>
      <c r="Y22" s="240"/>
      <c r="Z22" s="242"/>
      <c r="AC22" s="10">
        <v>21</v>
      </c>
      <c r="AE22" s="10">
        <v>22</v>
      </c>
      <c r="AF22" s="10">
        <v>2042</v>
      </c>
      <c r="AH22" t="s">
        <v>110</v>
      </c>
    </row>
    <row r="23" spans="1:34" ht="15" customHeight="1">
      <c r="A23" s="209"/>
      <c r="B23" s="210"/>
      <c r="C23" s="231"/>
      <c r="D23" s="232"/>
      <c r="E23" s="235"/>
      <c r="F23" s="235"/>
      <c r="G23" s="235"/>
      <c r="H23" s="236"/>
      <c r="I23" s="243" t="s">
        <v>32</v>
      </c>
      <c r="J23" s="244"/>
      <c r="K23" s="244"/>
      <c r="L23" s="244"/>
      <c r="M23" s="244"/>
      <c r="N23" s="244"/>
      <c r="O23" s="244"/>
      <c r="P23" s="244"/>
      <c r="Q23" s="244"/>
      <c r="R23" s="244"/>
      <c r="S23" s="244"/>
      <c r="T23" s="244"/>
      <c r="U23" s="244"/>
      <c r="V23" s="244"/>
      <c r="W23" s="244"/>
      <c r="X23" s="244"/>
      <c r="Y23" s="244"/>
      <c r="Z23" s="245"/>
      <c r="AC23" s="10">
        <v>22</v>
      </c>
      <c r="AE23" s="10">
        <v>23</v>
      </c>
      <c r="AF23" s="10">
        <v>2043</v>
      </c>
      <c r="AH23" t="s">
        <v>111</v>
      </c>
    </row>
    <row r="24" spans="1:34" ht="15" customHeight="1">
      <c r="A24" s="209"/>
      <c r="B24" s="210"/>
      <c r="C24" s="231"/>
      <c r="D24" s="232"/>
      <c r="E24" s="235"/>
      <c r="F24" s="235"/>
      <c r="G24" s="235"/>
      <c r="H24" s="236"/>
      <c r="I24" s="1" t="s">
        <v>7</v>
      </c>
      <c r="J24" s="246" t="s">
        <v>33</v>
      </c>
      <c r="K24" s="246"/>
      <c r="L24" s="246"/>
      <c r="M24" s="247"/>
      <c r="N24" s="2" t="s">
        <v>7</v>
      </c>
      <c r="O24" s="246" t="s">
        <v>34</v>
      </c>
      <c r="P24" s="246"/>
      <c r="Q24" s="246"/>
      <c r="R24" s="247"/>
      <c r="S24" s="2" t="s">
        <v>7</v>
      </c>
      <c r="T24" s="246" t="s">
        <v>35</v>
      </c>
      <c r="U24" s="246"/>
      <c r="V24" s="246"/>
      <c r="W24" s="246"/>
      <c r="X24" s="246"/>
      <c r="Y24" s="246"/>
      <c r="Z24" s="248"/>
      <c r="AC24" s="10">
        <v>23</v>
      </c>
      <c r="AE24" s="10">
        <v>24</v>
      </c>
      <c r="AF24" s="10">
        <v>2044</v>
      </c>
      <c r="AH24" t="s">
        <v>112</v>
      </c>
    </row>
    <row r="25" spans="1:34" ht="15" customHeight="1">
      <c r="A25" s="209"/>
      <c r="B25" s="210"/>
      <c r="C25" s="231"/>
      <c r="D25" s="232"/>
      <c r="E25" s="320" t="s">
        <v>81</v>
      </c>
      <c r="F25" s="320"/>
      <c r="G25" s="320"/>
      <c r="H25" s="321"/>
      <c r="I25" s="292"/>
      <c r="J25" s="293"/>
      <c r="K25" s="293"/>
      <c r="L25" s="293"/>
      <c r="M25" s="324" t="s">
        <v>79</v>
      </c>
      <c r="N25" s="289" t="s">
        <v>82</v>
      </c>
      <c r="O25" s="290"/>
      <c r="P25" s="290"/>
      <c r="Q25" s="292"/>
      <c r="R25" s="293"/>
      <c r="S25" s="293"/>
      <c r="T25" s="326" t="s">
        <v>79</v>
      </c>
      <c r="U25" s="289" t="s">
        <v>80</v>
      </c>
      <c r="V25" s="290"/>
      <c r="W25" s="290"/>
      <c r="X25" s="292"/>
      <c r="Y25" s="293"/>
      <c r="Z25" s="296" t="s">
        <v>36</v>
      </c>
      <c r="AC25" s="10">
        <v>24</v>
      </c>
      <c r="AE25" s="10">
        <v>25</v>
      </c>
      <c r="AF25" s="10">
        <v>2045</v>
      </c>
      <c r="AH25" t="s">
        <v>113</v>
      </c>
    </row>
    <row r="26" spans="1:34" ht="15" customHeight="1">
      <c r="A26" s="209"/>
      <c r="B26" s="210"/>
      <c r="C26" s="233"/>
      <c r="D26" s="234"/>
      <c r="E26" s="322"/>
      <c r="F26" s="322"/>
      <c r="G26" s="322"/>
      <c r="H26" s="323"/>
      <c r="I26" s="294"/>
      <c r="J26" s="295"/>
      <c r="K26" s="295"/>
      <c r="L26" s="295"/>
      <c r="M26" s="325"/>
      <c r="N26" s="291"/>
      <c r="O26" s="291"/>
      <c r="P26" s="291"/>
      <c r="Q26" s="294"/>
      <c r="R26" s="295"/>
      <c r="S26" s="295"/>
      <c r="T26" s="327"/>
      <c r="U26" s="291"/>
      <c r="V26" s="291"/>
      <c r="W26" s="291"/>
      <c r="X26" s="294"/>
      <c r="Y26" s="295"/>
      <c r="Z26" s="297"/>
      <c r="AC26" s="10">
        <v>25</v>
      </c>
      <c r="AE26" s="10">
        <v>26</v>
      </c>
      <c r="AF26" s="10">
        <v>2046</v>
      </c>
      <c r="AH26" t="s">
        <v>114</v>
      </c>
    </row>
    <row r="27" spans="1:34" ht="15" customHeight="1">
      <c r="A27" s="209"/>
      <c r="B27" s="210"/>
      <c r="C27" s="298" t="s">
        <v>7</v>
      </c>
      <c r="D27" s="299"/>
      <c r="E27" s="300" t="s">
        <v>37</v>
      </c>
      <c r="F27" s="300"/>
      <c r="G27" s="300"/>
      <c r="H27" s="300"/>
      <c r="I27" s="300"/>
      <c r="J27" s="300"/>
      <c r="K27" s="300"/>
      <c r="L27" s="300"/>
      <c r="M27" s="300"/>
      <c r="N27" s="300"/>
      <c r="O27" s="300"/>
      <c r="P27" s="300"/>
      <c r="Q27" s="300"/>
      <c r="R27" s="300"/>
      <c r="S27" s="300"/>
      <c r="T27" s="300"/>
      <c r="U27" s="300"/>
      <c r="V27" s="300"/>
      <c r="W27" s="300"/>
      <c r="X27" s="300"/>
      <c r="Y27" s="300"/>
      <c r="Z27" s="301"/>
      <c r="AC27" s="10">
        <v>26</v>
      </c>
      <c r="AE27" s="10">
        <v>27</v>
      </c>
      <c r="AF27" s="10">
        <v>2047</v>
      </c>
    </row>
    <row r="28" spans="1:34" ht="15" customHeight="1">
      <c r="A28" s="209"/>
      <c r="B28" s="210"/>
      <c r="C28" s="233"/>
      <c r="D28" s="234"/>
      <c r="E28" s="302"/>
      <c r="F28" s="302"/>
      <c r="G28" s="302"/>
      <c r="H28" s="302"/>
      <c r="I28" s="302"/>
      <c r="J28" s="302"/>
      <c r="K28" s="302"/>
      <c r="L28" s="302"/>
      <c r="M28" s="302"/>
      <c r="N28" s="302"/>
      <c r="O28" s="302"/>
      <c r="P28" s="302"/>
      <c r="Q28" s="302"/>
      <c r="R28" s="302"/>
      <c r="S28" s="302"/>
      <c r="T28" s="302"/>
      <c r="U28" s="302"/>
      <c r="V28" s="302"/>
      <c r="W28" s="302"/>
      <c r="X28" s="302"/>
      <c r="Y28" s="302"/>
      <c r="Z28" s="303"/>
      <c r="AC28" s="10">
        <v>27</v>
      </c>
      <c r="AE28" s="10">
        <v>28</v>
      </c>
      <c r="AF28" s="10">
        <v>2048</v>
      </c>
    </row>
    <row r="29" spans="1:34" ht="15" customHeight="1">
      <c r="A29" s="209"/>
      <c r="B29" s="210"/>
      <c r="C29" s="304" t="s">
        <v>7</v>
      </c>
      <c r="D29" s="305"/>
      <c r="E29" s="308" t="s">
        <v>65</v>
      </c>
      <c r="F29" s="309"/>
      <c r="G29" s="309"/>
      <c r="H29" s="310"/>
      <c r="I29" s="311" t="s">
        <v>38</v>
      </c>
      <c r="J29" s="312"/>
      <c r="K29" s="312"/>
      <c r="L29" s="312"/>
      <c r="M29" s="313"/>
      <c r="N29" s="317"/>
      <c r="O29" s="318"/>
      <c r="P29" s="318"/>
      <c r="Q29" s="318"/>
      <c r="R29" s="319" t="s">
        <v>39</v>
      </c>
      <c r="S29" s="265" t="s">
        <v>40</v>
      </c>
      <c r="T29" s="266"/>
      <c r="U29" s="266"/>
      <c r="V29" s="266"/>
      <c r="W29" s="266"/>
      <c r="X29" s="266"/>
      <c r="Y29" s="266"/>
      <c r="Z29" s="267"/>
      <c r="AC29" s="10">
        <v>28</v>
      </c>
      <c r="AE29" s="10">
        <v>29</v>
      </c>
      <c r="AF29" s="10">
        <v>2049</v>
      </c>
    </row>
    <row r="30" spans="1:34" ht="15" customHeight="1">
      <c r="A30" s="209"/>
      <c r="B30" s="210"/>
      <c r="C30" s="306"/>
      <c r="D30" s="307"/>
      <c r="E30" s="308"/>
      <c r="F30" s="309"/>
      <c r="G30" s="309"/>
      <c r="H30" s="310"/>
      <c r="I30" s="314"/>
      <c r="J30" s="315"/>
      <c r="K30" s="315"/>
      <c r="L30" s="315"/>
      <c r="M30" s="316"/>
      <c r="N30" s="317"/>
      <c r="O30" s="318"/>
      <c r="P30" s="318"/>
      <c r="Q30" s="318"/>
      <c r="R30" s="319"/>
      <c r="S30" s="3" t="s">
        <v>7</v>
      </c>
      <c r="T30" s="268" t="s">
        <v>34</v>
      </c>
      <c r="U30" s="268"/>
      <c r="V30" s="269"/>
      <c r="W30" s="4" t="s">
        <v>7</v>
      </c>
      <c r="X30" s="268" t="s">
        <v>33</v>
      </c>
      <c r="Y30" s="268"/>
      <c r="Z30" s="270"/>
      <c r="AC30" s="10">
        <v>29</v>
      </c>
      <c r="AE30" s="10">
        <v>30</v>
      </c>
      <c r="AF30" s="10">
        <v>2050</v>
      </c>
    </row>
    <row r="31" spans="1:34" ht="15" customHeight="1">
      <c r="A31" s="209"/>
      <c r="B31" s="210"/>
      <c r="C31" s="231" t="s">
        <v>7</v>
      </c>
      <c r="D31" s="232"/>
      <c r="E31" s="273" t="s">
        <v>41</v>
      </c>
      <c r="F31" s="274"/>
      <c r="G31" s="274"/>
      <c r="H31" s="274"/>
      <c r="I31" s="279" t="s">
        <v>42</v>
      </c>
      <c r="J31" s="280"/>
      <c r="K31" s="280"/>
      <c r="L31" s="280"/>
      <c r="M31" s="280"/>
      <c r="N31" s="280"/>
      <c r="O31" s="280"/>
      <c r="P31" s="280"/>
      <c r="Q31" s="280"/>
      <c r="R31" s="280"/>
      <c r="S31" s="280"/>
      <c r="T31" s="280"/>
      <c r="U31" s="280"/>
      <c r="V31" s="280"/>
      <c r="W31" s="280"/>
      <c r="X31" s="280"/>
      <c r="Y31" s="280"/>
      <c r="Z31" s="281"/>
      <c r="AC31" s="10">
        <v>30</v>
      </c>
      <c r="AE31" s="10">
        <v>31</v>
      </c>
    </row>
    <row r="32" spans="1:34" ht="15" customHeight="1">
      <c r="A32" s="209"/>
      <c r="B32" s="210"/>
      <c r="C32" s="231"/>
      <c r="D32" s="232"/>
      <c r="E32" s="275"/>
      <c r="F32" s="276"/>
      <c r="G32" s="276"/>
      <c r="H32" s="276"/>
      <c r="I32" s="282" t="s">
        <v>169</v>
      </c>
      <c r="J32" s="283"/>
      <c r="K32" s="283"/>
      <c r="L32" s="283"/>
      <c r="M32" s="283"/>
      <c r="N32" s="283"/>
      <c r="O32" s="283"/>
      <c r="P32" s="283"/>
      <c r="Q32" s="283"/>
      <c r="R32" s="283"/>
      <c r="S32" s="283"/>
      <c r="T32" s="283"/>
      <c r="U32" s="283"/>
      <c r="V32" s="283"/>
      <c r="W32" s="283"/>
      <c r="X32" s="283"/>
      <c r="Y32" s="283"/>
      <c r="Z32" s="284"/>
      <c r="AC32" s="10">
        <v>31</v>
      </c>
    </row>
    <row r="33" spans="1:70" ht="15" customHeight="1">
      <c r="A33" s="209"/>
      <c r="B33" s="210"/>
      <c r="C33" s="231"/>
      <c r="D33" s="232"/>
      <c r="E33" s="275"/>
      <c r="F33" s="276"/>
      <c r="G33" s="276"/>
      <c r="H33" s="276"/>
      <c r="I33" s="285"/>
      <c r="J33" s="283"/>
      <c r="K33" s="283"/>
      <c r="L33" s="283"/>
      <c r="M33" s="283"/>
      <c r="N33" s="283"/>
      <c r="O33" s="283"/>
      <c r="P33" s="283"/>
      <c r="Q33" s="283"/>
      <c r="R33" s="283"/>
      <c r="S33" s="283"/>
      <c r="T33" s="283"/>
      <c r="U33" s="283"/>
      <c r="V33" s="283"/>
      <c r="W33" s="283"/>
      <c r="X33" s="283"/>
      <c r="Y33" s="283"/>
      <c r="Z33" s="284"/>
      <c r="AC33" s="10">
        <v>32</v>
      </c>
      <c r="AD33" s="9"/>
      <c r="AE33" s="9"/>
      <c r="AY33" s="30"/>
    </row>
    <row r="34" spans="1:70" s="9" customFormat="1" ht="15" customHeight="1">
      <c r="A34" s="209"/>
      <c r="B34" s="210"/>
      <c r="C34" s="231"/>
      <c r="D34" s="232"/>
      <c r="E34" s="275"/>
      <c r="F34" s="276"/>
      <c r="G34" s="276"/>
      <c r="H34" s="276"/>
      <c r="I34" s="285"/>
      <c r="J34" s="283"/>
      <c r="K34" s="283"/>
      <c r="L34" s="283"/>
      <c r="M34" s="283"/>
      <c r="N34" s="283"/>
      <c r="O34" s="283"/>
      <c r="P34" s="283"/>
      <c r="Q34" s="283"/>
      <c r="R34" s="283"/>
      <c r="S34" s="283"/>
      <c r="T34" s="283"/>
      <c r="U34" s="283"/>
      <c r="V34" s="283"/>
      <c r="W34" s="283"/>
      <c r="X34" s="283"/>
      <c r="Y34" s="283"/>
      <c r="Z34" s="284"/>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145"/>
      <c r="B35" s="146"/>
      <c r="C35" s="271"/>
      <c r="D35" s="272"/>
      <c r="E35" s="277"/>
      <c r="F35" s="278"/>
      <c r="G35" s="278"/>
      <c r="H35" s="278"/>
      <c r="I35" s="286"/>
      <c r="J35" s="287"/>
      <c r="K35" s="287"/>
      <c r="L35" s="287"/>
      <c r="M35" s="287"/>
      <c r="N35" s="287"/>
      <c r="O35" s="287"/>
      <c r="P35" s="287"/>
      <c r="Q35" s="287"/>
      <c r="R35" s="287"/>
      <c r="S35" s="287"/>
      <c r="T35" s="287"/>
      <c r="U35" s="287"/>
      <c r="V35" s="287"/>
      <c r="W35" s="287"/>
      <c r="X35" s="287"/>
      <c r="Y35" s="287"/>
      <c r="Z35" s="288"/>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367" t="s">
        <v>46</v>
      </c>
      <c r="B36" s="368"/>
      <c r="C36" s="367" t="s">
        <v>47</v>
      </c>
      <c r="D36" s="373"/>
      <c r="E36" s="374"/>
      <c r="F36" s="375"/>
      <c r="G36" s="376"/>
      <c r="H36" s="376"/>
      <c r="I36" s="376"/>
      <c r="J36" s="376"/>
      <c r="K36" s="376"/>
      <c r="L36" s="376"/>
      <c r="M36" s="376"/>
      <c r="N36" s="376"/>
      <c r="O36" s="376"/>
      <c r="P36" s="376"/>
      <c r="Q36" s="376"/>
      <c r="R36" s="376"/>
      <c r="S36" s="376"/>
      <c r="T36" s="376"/>
      <c r="U36" s="376"/>
      <c r="V36" s="376"/>
      <c r="W36" s="376"/>
      <c r="X36" s="376"/>
      <c r="Y36" s="376"/>
      <c r="Z36" s="377"/>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369"/>
      <c r="B37" s="370"/>
      <c r="C37" s="381" t="s">
        <v>67</v>
      </c>
      <c r="D37" s="382"/>
      <c r="E37" s="383"/>
      <c r="F37" s="378"/>
      <c r="G37" s="379"/>
      <c r="H37" s="379"/>
      <c r="I37" s="379"/>
      <c r="J37" s="379"/>
      <c r="K37" s="379"/>
      <c r="L37" s="379"/>
      <c r="M37" s="379"/>
      <c r="N37" s="379"/>
      <c r="O37" s="379"/>
      <c r="P37" s="379"/>
      <c r="Q37" s="379"/>
      <c r="R37" s="379"/>
      <c r="S37" s="379"/>
      <c r="T37" s="379"/>
      <c r="U37" s="379"/>
      <c r="V37" s="379"/>
      <c r="W37" s="379"/>
      <c r="X37" s="379"/>
      <c r="Y37" s="379"/>
      <c r="Z37" s="380"/>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369"/>
      <c r="B38" s="370"/>
      <c r="C38" s="333" t="s">
        <v>48</v>
      </c>
      <c r="D38" s="334"/>
      <c r="E38" s="335"/>
      <c r="F38" s="331"/>
      <c r="G38" s="331"/>
      <c r="H38" s="331"/>
      <c r="I38" s="331"/>
      <c r="J38" s="331"/>
      <c r="K38" s="331"/>
      <c r="L38" s="331"/>
      <c r="M38" s="331"/>
      <c r="N38" s="331"/>
      <c r="O38" s="331"/>
      <c r="P38" s="331"/>
      <c r="Q38" s="384"/>
      <c r="R38" s="386" t="s">
        <v>49</v>
      </c>
      <c r="S38" s="334"/>
      <c r="T38" s="335"/>
      <c r="U38" s="390"/>
      <c r="V38" s="391"/>
      <c r="W38" s="391"/>
      <c r="X38" s="391"/>
      <c r="Y38" s="391"/>
      <c r="Z38" s="392"/>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369"/>
      <c r="B39" s="370"/>
      <c r="C39" s="396" t="s">
        <v>50</v>
      </c>
      <c r="D39" s="388"/>
      <c r="E39" s="389"/>
      <c r="F39" s="332"/>
      <c r="G39" s="332"/>
      <c r="H39" s="332"/>
      <c r="I39" s="332"/>
      <c r="J39" s="332"/>
      <c r="K39" s="332"/>
      <c r="L39" s="332"/>
      <c r="M39" s="332"/>
      <c r="N39" s="332"/>
      <c r="O39" s="332"/>
      <c r="P39" s="332"/>
      <c r="Q39" s="385"/>
      <c r="R39" s="387"/>
      <c r="S39" s="388"/>
      <c r="T39" s="389"/>
      <c r="U39" s="393"/>
      <c r="V39" s="394"/>
      <c r="W39" s="394"/>
      <c r="X39" s="394"/>
      <c r="Y39" s="394"/>
      <c r="Z39" s="395"/>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369"/>
      <c r="B40" s="370"/>
      <c r="C40" s="369" t="s">
        <v>51</v>
      </c>
      <c r="D40" s="397"/>
      <c r="E40" s="398"/>
      <c r="F40" s="346"/>
      <c r="G40" s="347"/>
      <c r="H40" s="347"/>
      <c r="I40" s="399" t="s">
        <v>9</v>
      </c>
      <c r="J40" s="328"/>
      <c r="K40" s="207"/>
      <c r="L40" s="399" t="s">
        <v>10</v>
      </c>
      <c r="M40" s="328"/>
      <c r="N40" s="207"/>
      <c r="O40" s="340" t="s">
        <v>23</v>
      </c>
      <c r="P40" s="342" t="s">
        <v>52</v>
      </c>
      <c r="Q40" s="343"/>
      <c r="R40" s="346"/>
      <c r="S40" s="347"/>
      <c r="T40" s="347"/>
      <c r="U40" s="347"/>
      <c r="V40" s="347"/>
      <c r="W40" s="347"/>
      <c r="X40" s="347"/>
      <c r="Y40" s="347"/>
      <c r="Z40" s="348"/>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371"/>
      <c r="B41" s="372"/>
      <c r="C41" s="350" t="s">
        <v>68</v>
      </c>
      <c r="D41" s="351"/>
      <c r="E41" s="352"/>
      <c r="F41" s="328"/>
      <c r="G41" s="207"/>
      <c r="H41" s="207"/>
      <c r="I41" s="151"/>
      <c r="J41" s="329"/>
      <c r="K41" s="330"/>
      <c r="L41" s="151"/>
      <c r="M41" s="329"/>
      <c r="N41" s="330"/>
      <c r="O41" s="341"/>
      <c r="P41" s="344"/>
      <c r="Q41" s="345"/>
      <c r="R41" s="328"/>
      <c r="S41" s="207"/>
      <c r="T41" s="207"/>
      <c r="U41" s="207"/>
      <c r="V41" s="207"/>
      <c r="W41" s="207"/>
      <c r="X41" s="207"/>
      <c r="Y41" s="207"/>
      <c r="Z41" s="349"/>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353" t="s">
        <v>54</v>
      </c>
      <c r="B42" s="354"/>
      <c r="C42" s="356" t="s">
        <v>69</v>
      </c>
      <c r="D42" s="357"/>
      <c r="E42" s="357"/>
      <c r="F42" s="357"/>
      <c r="G42" s="357"/>
      <c r="H42" s="357"/>
      <c r="I42" s="357"/>
      <c r="J42" s="357"/>
      <c r="K42" s="357"/>
      <c r="L42" s="357"/>
      <c r="M42" s="357"/>
      <c r="N42" s="357"/>
      <c r="O42" s="358" t="s">
        <v>55</v>
      </c>
      <c r="P42" s="359"/>
      <c r="Q42" s="359"/>
      <c r="R42" s="359"/>
      <c r="S42" s="359"/>
      <c r="T42" s="359"/>
      <c r="U42" s="359"/>
      <c r="V42" s="360"/>
      <c r="W42" s="361" t="s">
        <v>56</v>
      </c>
      <c r="X42" s="362"/>
      <c r="Y42" s="362"/>
      <c r="Z42" s="362"/>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354"/>
      <c r="B43" s="355"/>
      <c r="C43" s="110"/>
      <c r="D43" s="111"/>
      <c r="E43" s="111"/>
      <c r="F43" s="111"/>
      <c r="G43" s="111"/>
      <c r="H43" s="111"/>
      <c r="I43" s="111"/>
      <c r="J43" s="111"/>
      <c r="K43" s="111"/>
      <c r="L43" s="111"/>
      <c r="M43" s="111"/>
      <c r="N43" s="112"/>
      <c r="O43" s="363"/>
      <c r="P43" s="364"/>
      <c r="Q43" s="364"/>
      <c r="R43" s="364"/>
      <c r="S43" s="364"/>
      <c r="T43" s="364"/>
      <c r="U43" s="364"/>
      <c r="V43" s="365"/>
      <c r="W43" s="364"/>
      <c r="X43" s="364"/>
      <c r="Y43" s="364"/>
      <c r="Z43" s="366"/>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336" t="s">
        <v>53</v>
      </c>
      <c r="B44" s="337"/>
      <c r="C44" s="338"/>
      <c r="D44" s="339"/>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9" t="s">
        <v>171</v>
      </c>
      <c r="C46" s="19"/>
      <c r="D46" s="19"/>
      <c r="E46" s="19"/>
      <c r="F46" s="114"/>
      <c r="G46" s="109" t="s">
        <v>44</v>
      </c>
      <c r="H46" s="109"/>
      <c r="I46" s="114"/>
      <c r="J46" s="109" t="s">
        <v>45</v>
      </c>
      <c r="K46" s="19"/>
      <c r="L46" s="19"/>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c r="A47" s="18"/>
      <c r="B47" s="108"/>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44:D44"/>
    <mergeCell ref="O40:O41"/>
    <mergeCell ref="P40:Q41"/>
    <mergeCell ref="R40:Z41"/>
    <mergeCell ref="C41:E41"/>
    <mergeCell ref="A42:B43"/>
    <mergeCell ref="C42:N42"/>
    <mergeCell ref="O42:V42"/>
    <mergeCell ref="W42:Z42"/>
    <mergeCell ref="O43:V43"/>
    <mergeCell ref="W43:Z43"/>
    <mergeCell ref="A36:B41"/>
    <mergeCell ref="C36:E36"/>
    <mergeCell ref="F36:Z37"/>
    <mergeCell ref="C37:E37"/>
    <mergeCell ref="Q38:Q39"/>
    <mergeCell ref="R38:T39"/>
    <mergeCell ref="U38:Z39"/>
    <mergeCell ref="C39:E39"/>
    <mergeCell ref="C40:E40"/>
    <mergeCell ref="F40:H41"/>
    <mergeCell ref="I40:I41"/>
    <mergeCell ref="J40:K41"/>
    <mergeCell ref="L40:L41"/>
    <mergeCell ref="M40:N41"/>
    <mergeCell ref="K38:K39"/>
    <mergeCell ref="L38:L39"/>
    <mergeCell ref="M38:M39"/>
    <mergeCell ref="N38:N39"/>
    <mergeCell ref="O38:O39"/>
    <mergeCell ref="P38:P39"/>
    <mergeCell ref="C38:E38"/>
    <mergeCell ref="F38:F39"/>
    <mergeCell ref="G38:G39"/>
    <mergeCell ref="H38:H39"/>
    <mergeCell ref="I38:I39"/>
    <mergeCell ref="J38:J39"/>
    <mergeCell ref="T30:V30"/>
    <mergeCell ref="X30:Z30"/>
    <mergeCell ref="C31:D35"/>
    <mergeCell ref="E31:H35"/>
    <mergeCell ref="I31:Z31"/>
    <mergeCell ref="I32:Z35"/>
    <mergeCell ref="U25:W26"/>
    <mergeCell ref="X25:Y26"/>
    <mergeCell ref="Z25:Z26"/>
    <mergeCell ref="C27:D28"/>
    <mergeCell ref="E27:Z28"/>
    <mergeCell ref="C29:D30"/>
    <mergeCell ref="E29:H30"/>
    <mergeCell ref="I29:M30"/>
    <mergeCell ref="N29:Q30"/>
    <mergeCell ref="R29:R30"/>
    <mergeCell ref="E25:H26"/>
    <mergeCell ref="I25:L26"/>
    <mergeCell ref="M25:M26"/>
    <mergeCell ref="N25:P26"/>
    <mergeCell ref="Q25:S26"/>
    <mergeCell ref="T25:T26"/>
    <mergeCell ref="A17:B35"/>
    <mergeCell ref="C17:D18"/>
    <mergeCell ref="E17:H18"/>
    <mergeCell ref="I17:I18"/>
    <mergeCell ref="J17:Y18"/>
    <mergeCell ref="C21:D26"/>
    <mergeCell ref="E21:H24"/>
    <mergeCell ref="I21:Z21"/>
    <mergeCell ref="J22:M22"/>
    <mergeCell ref="O22:R22"/>
    <mergeCell ref="T22:Z22"/>
    <mergeCell ref="I23:Z23"/>
    <mergeCell ref="J24:M24"/>
    <mergeCell ref="O24:R24"/>
    <mergeCell ref="T24:Z24"/>
    <mergeCell ref="Z17:Z18"/>
    <mergeCell ref="C19:D20"/>
    <mergeCell ref="E19:H20"/>
    <mergeCell ref="I19:I20"/>
    <mergeCell ref="J19:M20"/>
    <mergeCell ref="N19:N20"/>
    <mergeCell ref="O19:S20"/>
    <mergeCell ref="T19:Z20"/>
    <mergeCell ref="S29:Z29"/>
    <mergeCell ref="A13:B16"/>
    <mergeCell ref="C13:D16"/>
    <mergeCell ref="F13:Z13"/>
    <mergeCell ref="F14:Z14"/>
    <mergeCell ref="F15:Z15"/>
    <mergeCell ref="F16:L16"/>
    <mergeCell ref="M16:P16"/>
    <mergeCell ref="Q16:R16"/>
    <mergeCell ref="U16:V16"/>
    <mergeCell ref="W16:X16"/>
    <mergeCell ref="A9:B10"/>
    <mergeCell ref="C9:D10"/>
    <mergeCell ref="E9:I10"/>
    <mergeCell ref="J9:K10"/>
    <mergeCell ref="L9:P10"/>
    <mergeCell ref="Q9:R10"/>
    <mergeCell ref="S9:Z10"/>
    <mergeCell ref="A11:B12"/>
    <mergeCell ref="C11:D12"/>
    <mergeCell ref="E11:I12"/>
    <mergeCell ref="J11:K12"/>
    <mergeCell ref="L11:P11"/>
    <mergeCell ref="Q11:R12"/>
    <mergeCell ref="S11:T12"/>
    <mergeCell ref="U11:U12"/>
    <mergeCell ref="V11:Y12"/>
    <mergeCell ref="Z11:Z12"/>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1:D1"/>
    <mergeCell ref="E1:V1"/>
    <mergeCell ref="W1:Z1"/>
    <mergeCell ref="A2:D3"/>
    <mergeCell ref="E2:V3"/>
    <mergeCell ref="W2:Z3"/>
    <mergeCell ref="A4:D4"/>
    <mergeCell ref="F4:J4"/>
    <mergeCell ref="K4:O4"/>
    <mergeCell ref="P4:Z4"/>
  </mergeCells>
  <phoneticPr fontId="2"/>
  <conditionalFormatting sqref="C43">
    <cfRule type="expression" dxfId="97" priority="4">
      <formula>IF(AND($AI$43=TRUE,$C$43=""),TRUE,FALSE)</formula>
    </cfRule>
  </conditionalFormatting>
  <conditionalFormatting sqref="C9:D10 J9:K10 Q9:R10">
    <cfRule type="expression" dxfId="96" priority="35">
      <formula>IF(AND($C$9="□",$J$9="□",$Q$9="□"),TRUE,FALSE)</formula>
    </cfRule>
  </conditionalFormatting>
  <conditionalFormatting sqref="C17:D35">
    <cfRule type="expression" dxfId="95" priority="29">
      <formula>IF(AND($C$11="☑",$C$17="□",$C$19="□",$C$21="□",$C$27="□",$C$29="□",$C$31="□"),TRUE,FALSE)</formula>
    </cfRule>
  </conditionalFormatting>
  <conditionalFormatting sqref="C43:N43">
    <cfRule type="expression" dxfId="94" priority="16">
      <formula>IF(AND($AL$43=12,$AN$43=FALSE),TRUE,FALSE)</formula>
    </cfRule>
  </conditionalFormatting>
  <conditionalFormatting sqref="D43">
    <cfRule type="expression" dxfId="93" priority="5">
      <formula>IF(AND($AI$43=TRUE,$D$43=""),TRUE,FALSE)</formula>
    </cfRule>
  </conditionalFormatting>
  <conditionalFormatting sqref="E43">
    <cfRule type="expression" dxfId="92" priority="6">
      <formula>IF(AND($AI$43=TRUE,$E$43=""),TRUE,FALSE)</formula>
    </cfRule>
  </conditionalFormatting>
  <conditionalFormatting sqref="F4">
    <cfRule type="expression" dxfId="91" priority="37">
      <formula>IF($F$4="",TRUE,FALSE)</formula>
    </cfRule>
  </conditionalFormatting>
  <conditionalFormatting sqref="F5">
    <cfRule type="expression" dxfId="90" priority="36">
      <formula>IF($F$5="",TRUE,FALSE)</formula>
    </cfRule>
  </conditionalFormatting>
  <conditionalFormatting sqref="F43">
    <cfRule type="expression" dxfId="89" priority="7">
      <formula>IF(AND($AI$43=TRUE,$F$43=""),TRUE,FALSE)</formula>
    </cfRule>
  </conditionalFormatting>
  <conditionalFormatting sqref="F13:Z15 F16:L16">
    <cfRule type="expression" dxfId="88" priority="30">
      <formula>IF($C$13="☑",TRUE,FALSE)</formula>
    </cfRule>
  </conditionalFormatting>
  <conditionalFormatting sqref="G43">
    <cfRule type="expression" dxfId="87" priority="8">
      <formula>IF(AND($AI$43=TRUE,$G$43=""),TRUE,FALSE)</formula>
    </cfRule>
  </conditionalFormatting>
  <conditionalFormatting sqref="G7:I8">
    <cfRule type="expression" dxfId="86" priority="42">
      <formula>IF($G$7="",TRUE,FALSE)</formula>
    </cfRule>
  </conditionalFormatting>
  <conditionalFormatting sqref="H43">
    <cfRule type="expression" dxfId="85" priority="9">
      <formula>IF(AND($AI$43=TRUE,$H$43=""),TRUE,FALSE)</formula>
    </cfRule>
  </conditionalFormatting>
  <conditionalFormatting sqref="I19:I20">
    <cfRule type="expression" dxfId="84" priority="27">
      <formula>IF(AND($C$19="☑",$I$19="□",$N$19="□"),TRUE,FALSE)</formula>
    </cfRule>
  </conditionalFormatting>
  <conditionalFormatting sqref="I22 N22 S22">
    <cfRule type="expression" dxfId="83" priority="26">
      <formula>IF(AND($C$21="☑",$I$22="□",$N$22="□",$S$22="□"),TRUE,FALSE)</formula>
    </cfRule>
  </conditionalFormatting>
  <conditionalFormatting sqref="I24 N24 S24">
    <cfRule type="expression" dxfId="82" priority="25">
      <formula>IF(AND($C$21="☑",$I$24="□",$N$24="□",$S$24="□"),TRUE,FALSE)</formula>
    </cfRule>
  </conditionalFormatting>
  <conditionalFormatting sqref="I43">
    <cfRule type="expression" dxfId="81" priority="10">
      <formula>IF(AND($AI$43=TRUE,$I$43=""),TRUE,FALSE)</formula>
    </cfRule>
  </conditionalFormatting>
  <conditionalFormatting sqref="I25:L26">
    <cfRule type="expression" dxfId="80" priority="24">
      <formula>IF(AND($C$21="☑",$I$25=""),TRUE,FALSE)</formula>
    </cfRule>
  </conditionalFormatting>
  <conditionalFormatting sqref="I32:Z35">
    <cfRule type="expression" dxfId="79" priority="18">
      <formula>IF(AND($C$31="☑",$I$32=""),TRUE,FALSE)</formula>
    </cfRule>
  </conditionalFormatting>
  <conditionalFormatting sqref="J43">
    <cfRule type="expression" dxfId="78" priority="11">
      <formula>IF(AND($AI$43=TRUE,$J$43=""),TRUE,FALSE)</formula>
    </cfRule>
  </conditionalFormatting>
  <conditionalFormatting sqref="J9:K10">
    <cfRule type="expression" dxfId="77" priority="19">
      <formula>IF(AND($C$9="☑",$C$11="☑",$J$9="□"),TRUE,FALSE)</formula>
    </cfRule>
  </conditionalFormatting>
  <conditionalFormatting sqref="J11:K12 C11:D12 Q11:R12">
    <cfRule type="expression" dxfId="76" priority="34">
      <formula>IF(AND($C$11="□",$J$11="□",$Q$11="□"),TRUE,FALSE)</formula>
    </cfRule>
  </conditionalFormatting>
  <conditionalFormatting sqref="J11:K12">
    <cfRule type="expression" dxfId="75" priority="2">
      <formula>IF($Q$9="☑",TRUE,FALSE)</formula>
    </cfRule>
  </conditionalFormatting>
  <conditionalFormatting sqref="K4">
    <cfRule type="expression" dxfId="74" priority="39">
      <formula>IF($K$4="",TRUE,FALSE)</formula>
    </cfRule>
  </conditionalFormatting>
  <conditionalFormatting sqref="K5">
    <cfRule type="expression" dxfId="73" priority="38">
      <formula>IF($K$5="",TRUE,FALSE)</formula>
    </cfRule>
  </conditionalFormatting>
  <conditionalFormatting sqref="K43">
    <cfRule type="expression" dxfId="72" priority="12">
      <formula>IF(AND($AI$43=TRUE,$K$43=""),TRUE,FALSE)</formula>
    </cfRule>
  </conditionalFormatting>
  <conditionalFormatting sqref="K7:M8">
    <cfRule type="expression" dxfId="71" priority="41">
      <formula>IF($K$7="",TRUE,FALSE)</formula>
    </cfRule>
  </conditionalFormatting>
  <conditionalFormatting sqref="L43">
    <cfRule type="expression" dxfId="70" priority="13">
      <formula>IF(AND($AI$43=TRUE,$L$43=""),TRUE,FALSE)</formula>
    </cfRule>
  </conditionalFormatting>
  <conditionalFormatting sqref="M12">
    <cfRule type="expression" dxfId="69" priority="33">
      <formula>IF(AND($J$11="☑",$M$12=""),TRUE,FALSE)</formula>
    </cfRule>
  </conditionalFormatting>
  <conditionalFormatting sqref="M43">
    <cfRule type="expression" dxfId="68" priority="14">
      <formula>IF(AND($AI$43=TRUE,$M$43=""),TRUE,FALSE)</formula>
    </cfRule>
  </conditionalFormatting>
  <conditionalFormatting sqref="N19:N20">
    <cfRule type="expression" dxfId="67" priority="28">
      <formula>IF(AND($C$19="☑",$I$19="□",$N$19="□"),TRUE,FALSE)</formula>
    </cfRule>
  </conditionalFormatting>
  <conditionalFormatting sqref="N43">
    <cfRule type="expression" dxfId="66" priority="15">
      <formula>IF(AND($AI$43=TRUE,$N$43=""),TRUE,FALSE)</formula>
    </cfRule>
  </conditionalFormatting>
  <conditionalFormatting sqref="N29:Q30">
    <cfRule type="expression" dxfId="65" priority="21">
      <formula>IF(AND($C$29="☑",$N$29=""),TRUE,FALSE)</formula>
    </cfRule>
  </conditionalFormatting>
  <conditionalFormatting sqref="O12">
    <cfRule type="expression" dxfId="64" priority="17">
      <formula>IF(AND($J$11="☑",$O$12=""),TRUE,FALSE)</formula>
    </cfRule>
  </conditionalFormatting>
  <conditionalFormatting sqref="O7:Q8">
    <cfRule type="expression" dxfId="63" priority="40">
      <formula>IF($O$7="",TRUE,FALSE)</formula>
    </cfRule>
  </conditionalFormatting>
  <conditionalFormatting sqref="P5:P6">
    <cfRule type="expression" dxfId="62" priority="46">
      <formula>IF(AND($P$5="□",$P$6="□"),TRUE,FALSE)</formula>
    </cfRule>
  </conditionalFormatting>
  <conditionalFormatting sqref="Q16:R16">
    <cfRule type="expression" dxfId="61" priority="32">
      <formula>IF(AND($C$13="☑",$Q$16=""),TRUE,FALSE)</formula>
    </cfRule>
  </conditionalFormatting>
  <conditionalFormatting sqref="Q25:S26">
    <cfRule type="expression" dxfId="60" priority="23">
      <formula>IF(AND($C$21="☑",$Q$25=""),TRUE,FALSE)</formula>
    </cfRule>
  </conditionalFormatting>
  <conditionalFormatting sqref="R5:S6">
    <cfRule type="expression" dxfId="59" priority="45">
      <formula>IF($R$5="",TRUE,FALSE)</formula>
    </cfRule>
  </conditionalFormatting>
  <conditionalFormatting sqref="S30 W30">
    <cfRule type="expression" dxfId="58" priority="20">
      <formula>IF(AND($C$29="☑",$S$30="□",$W$30="□"),TRUE,FALSE)</formula>
    </cfRule>
  </conditionalFormatting>
  <conditionalFormatting sqref="U5:V6">
    <cfRule type="expression" dxfId="57" priority="44">
      <formula>IF($U$5="",TRUE,FALSE)</formula>
    </cfRule>
  </conditionalFormatting>
  <conditionalFormatting sqref="U7:Z8">
    <cfRule type="expression" dxfId="56" priority="1">
      <formula>IF(AND($C$13="☑",$U$7=""),TRUE,FALSE)</formula>
    </cfRule>
  </conditionalFormatting>
  <conditionalFormatting sqref="V11:Y12">
    <cfRule type="expression" dxfId="55" priority="3">
      <formula>IF(AND(Q11="☑",V11=""),TRUE,FALSE)</formula>
    </cfRule>
  </conditionalFormatting>
  <conditionalFormatting sqref="W16:X16">
    <cfRule type="expression" dxfId="54" priority="31">
      <formula>IF(AND($C$13="☑",$W$16=""),TRUE,FALSE)</formula>
    </cfRule>
  </conditionalFormatting>
  <conditionalFormatting sqref="X5:Y6">
    <cfRule type="expression" dxfId="53" priority="43">
      <formula>IF($X$5="",TRUE,FALSE)</formula>
    </cfRule>
  </conditionalFormatting>
  <conditionalFormatting sqref="X25:Y26">
    <cfRule type="expression" dxfId="52" priority="22">
      <formula>IF(AND($C$21="☑",$X$25=""),TRUE,FALSE)</formula>
    </cfRule>
  </conditionalFormatting>
  <dataValidations count="19">
    <dataValidation type="list" imeMode="hiragana" allowBlank="1" showInputMessage="1" showErrorMessage="1" sqref="P5:P6 J9:K12 Q9:R12 I19:I20 N19:N20 I22 N22 S22 I24 N24 S24 S30 W30 C9:D35" xr:uid="{41ACC4C0-4ED4-41BF-9BF1-85CBD525C330}">
      <formula1>"□,☑"</formula1>
    </dataValidation>
    <dataValidation type="whole" imeMode="off" operator="greaterThanOrEqual" allowBlank="1" showInputMessage="1" showErrorMessage="1" sqref="A5:D6 A2:D3" xr:uid="{C5B8625E-B3C3-4888-ADF9-4F9678EEC39B}">
      <formula1>0</formula1>
    </dataValidation>
    <dataValidation type="list" imeMode="halfAlpha" operator="greaterThanOrEqual" allowBlank="1" showInputMessage="1" showErrorMessage="1" sqref="N29:Q30" xr:uid="{C7CB28D1-9B66-4835-A047-F7B3441140B7}">
      <formula1>$AC$60:$AC$75</formula1>
    </dataValidation>
    <dataValidation imeMode="off" allowBlank="1" showInputMessage="1" showErrorMessage="1" sqref="F36:Z37" xr:uid="{B31A891B-BD14-44EF-9FE6-544C8120A370}"/>
    <dataValidation imeMode="hiragana" allowBlank="1" showInputMessage="1" showErrorMessage="1" sqref="F5:O6 V11:Y12 J17:Y18 U38:Z39 R40:Z41 O43:Z43 E44:Z44 E2:Z3 I32:Z35 B47 A45:Z45 A48:Z50 A46:A47 C46:Z47" xr:uid="{7561F805-93AA-46B5-A2E5-AE7F2308D418}"/>
    <dataValidation type="list" imeMode="off" allowBlank="1" showInputMessage="1" showErrorMessage="1" sqref="P38:Q39 F38:G39" xr:uid="{0A778C7D-1043-4D19-809F-D871EF02FE4F}">
      <formula1>$AH$1:$AH$26</formula1>
    </dataValidation>
    <dataValidation type="list" imeMode="off" allowBlank="1" showInputMessage="1" showErrorMessage="1" sqref="C43:N43" xr:uid="{3861F17D-AF9A-491A-8D4C-2AFC73302D88}">
      <formula1>"0,1,2,3,4,5,6,7,8,9"</formula1>
    </dataValidation>
    <dataValidation imeMode="fullKatakana" allowBlank="1" showInputMessage="1" showErrorMessage="1" sqref="F4:O4" xr:uid="{E2A82100-540E-4307-8F8F-59621997C195}"/>
    <dataValidation type="list" imeMode="halfAlpha" operator="greaterThanOrEqual" allowBlank="1" showInputMessage="1" showErrorMessage="1" sqref="X25:Y26" xr:uid="{DF4728D1-C2FE-4352-B73F-AACD3B4FF49F}">
      <formula1>$AC$1:$AC$500</formula1>
    </dataValidation>
    <dataValidation type="list" imeMode="halfAlpha" operator="greaterThanOrEqual" allowBlank="1" showInputMessage="1" showErrorMessage="1" sqref="Q25:S26" xr:uid="{BDB278DF-2664-4097-8793-82983CFC5904}">
      <formula1>$AC$1:$AC$60</formula1>
    </dataValidation>
    <dataValidation type="list" imeMode="halfAlpha" operator="greaterThanOrEqual" allowBlank="1" showInputMessage="1" showErrorMessage="1" sqref="I25:L26" xr:uid="{9AFB1DB3-38CB-41D9-85C0-FA7176A08685}">
      <formula1>$AC$1:$AC$720</formula1>
    </dataValidation>
    <dataValidation type="list" imeMode="off" allowBlank="1" showInputMessage="1" showErrorMessage="1" sqref="H38:O39" xr:uid="{62CE5092-278C-40DE-81D8-15A4A0DE160B}">
      <formula1>$AG$1:$AG$10</formula1>
    </dataValidation>
    <dataValidation type="whole" imeMode="halfAlpha" operator="greaterThanOrEqual" allowBlank="1" showInputMessage="1" showErrorMessage="1" sqref="O12 M12" xr:uid="{E06A7E60-F561-4720-90A2-0484F91D1215}">
      <formula1>0</formula1>
    </dataValidation>
    <dataValidation type="list" imeMode="halfAlpha" allowBlank="1" showInputMessage="1" showErrorMessage="1" sqref="G7:I8" xr:uid="{2280E220-A3B2-4ECB-8551-12C667DA0DC9}">
      <formula1>$AE$1:$AE$30</formula1>
    </dataValidation>
    <dataValidation imeMode="halfAlpha" allowBlank="1" showInputMessage="1" showErrorMessage="1" sqref="U7:Z8 W16:X16 Q16:R16" xr:uid="{7801F122-DB48-4AA7-9ECF-89CAA362F431}"/>
    <dataValidation type="list" imeMode="halfAlpha" allowBlank="1" showInputMessage="1" showErrorMessage="1" sqref="F40:H41" xr:uid="{1880B5E3-8486-4968-88A4-9064C9046AB2}">
      <formula1>$AF$1:$AF$30</formula1>
    </dataValidation>
    <dataValidation type="list" imeMode="halfAlpha" allowBlank="1" showInputMessage="1" showErrorMessage="1" sqref="M40:N41 X5:Y6 O7:Q8" xr:uid="{2B9E92C9-E19F-4BC9-8368-4DAAB59AB247}">
      <formula1>$AE$1:$AE$31</formula1>
    </dataValidation>
    <dataValidation type="list" imeMode="halfAlpha" allowBlank="1" showInputMessage="1" showErrorMessage="1" sqref="J40:K41 U5:V6 K7:M8" xr:uid="{E64553E1-8347-445B-8BF9-E6C535238739}">
      <formula1>$AD$1:$AD$12</formula1>
    </dataValidation>
    <dataValidation type="list" imeMode="halfAlpha" allowBlank="1" showInputMessage="1" showErrorMessage="1" sqref="R5:S6" xr:uid="{BC6D669F-DA1F-47EE-8BBF-D10C4EC5864A}">
      <formula1>$AC$1:$AC$64</formula1>
    </dataValidation>
  </dataValidations>
  <hyperlinks>
    <hyperlink ref="AH1" r:id="rId1" tooltip="A" display="https://ja.wikipedia.org/wiki/A" xr:uid="{BFD30C61-A092-4A3E-97DC-095AFFD0CDA7}"/>
    <hyperlink ref="AH2" r:id="rId2" tooltip="B" display="https://ja.wikipedia.org/wiki/B" xr:uid="{95BFFB7C-5E9D-4381-A171-505F264F6FFA}"/>
    <hyperlink ref="AH3" r:id="rId3" tooltip="C" display="https://ja.wikipedia.org/wiki/C" xr:uid="{A07C60E5-434F-4CCD-897F-B50AED054CB1}"/>
    <hyperlink ref="AH4" r:id="rId4" tooltip="D" display="https://ja.wikipedia.org/wiki/D" xr:uid="{A4116180-78D3-437D-8913-F62880C50AAF}"/>
    <hyperlink ref="AH5" r:id="rId5" tooltip="E" display="https://ja.wikipedia.org/wiki/E" xr:uid="{656450E9-0EC9-4872-9132-B8CC71104FA0}"/>
    <hyperlink ref="AH6" r:id="rId6" tooltip="F" display="https://ja.wikipedia.org/wiki/F" xr:uid="{88B26578-AD61-4E4E-B180-78B6C897AFB9}"/>
    <hyperlink ref="AH7" r:id="rId7" tooltip="G" display="https://ja.wikipedia.org/wiki/G" xr:uid="{2BF95860-FB3C-41E3-873C-D3FBDA3C359A}"/>
    <hyperlink ref="AH8" r:id="rId8" tooltip="H" display="https://ja.wikipedia.org/wiki/H" xr:uid="{4C81EE11-83D5-4817-8C1E-17FF892DB870}"/>
    <hyperlink ref="AH9" r:id="rId9" tooltip="I" display="https://ja.wikipedia.org/wiki/I" xr:uid="{5F76A974-8427-4FDB-91B4-D1A05A7E24B0}"/>
    <hyperlink ref="AH10" r:id="rId10" tooltip="J" display="https://ja.wikipedia.org/wiki/J" xr:uid="{7F2014A5-CA2E-4B45-BB05-A66A1CA538BC}"/>
    <hyperlink ref="AH11" r:id="rId11" tooltip="K" display="https://ja.wikipedia.org/wiki/K" xr:uid="{B9498135-C406-4863-A454-AA4AC1623DED}"/>
    <hyperlink ref="AH12" r:id="rId12" tooltip="L" display="https://ja.wikipedia.org/wiki/L" xr:uid="{6A076D41-92D6-420A-B359-35719BA6DF17}"/>
    <hyperlink ref="AH13" r:id="rId13" tooltip="M" display="https://ja.wikipedia.org/wiki/M" xr:uid="{39D437E5-414B-4EFD-97AE-5B3AE02755C3}"/>
    <hyperlink ref="AH14" r:id="rId14" tooltip="N" display="https://ja.wikipedia.org/wiki/N" xr:uid="{F630CC02-E00D-4838-BBC5-E37AF4C99232}"/>
    <hyperlink ref="AH15" r:id="rId15" tooltip="O" display="https://ja.wikipedia.org/wiki/O" xr:uid="{3E7EB9CF-A605-4DC2-BAE6-7464E2B6007A}"/>
    <hyperlink ref="AH16" r:id="rId16" tooltip="P" display="https://ja.wikipedia.org/wiki/P" xr:uid="{255B241E-D116-4CB7-944F-5CFF982E137F}"/>
    <hyperlink ref="AH17" r:id="rId17" tooltip="Q" display="https://ja.wikipedia.org/wiki/Q" xr:uid="{27DA79D2-C0F7-494E-98C8-D98BDFA3DE31}"/>
    <hyperlink ref="AH18" r:id="rId18" tooltip="R" display="https://ja.wikipedia.org/wiki/R" xr:uid="{B1C999A1-7288-4381-82C3-E5D5CAC36F10}"/>
    <hyperlink ref="AH19" r:id="rId19" tooltip="S" display="https://ja.wikipedia.org/wiki/S" xr:uid="{C1EF81EA-0122-4C39-B556-B8012D11028D}"/>
    <hyperlink ref="AH20" r:id="rId20" tooltip="T" display="https://ja.wikipedia.org/wiki/T" xr:uid="{40C75C86-606F-4348-81AD-BAFFB6CB8BD2}"/>
    <hyperlink ref="AH21" r:id="rId21" tooltip="U" display="https://ja.wikipedia.org/wiki/U" xr:uid="{EFBF0CF4-CAB5-422E-AB2B-9C4D49D1F997}"/>
    <hyperlink ref="AH22" r:id="rId22" tooltip="V" display="https://ja.wikipedia.org/wiki/V" xr:uid="{EB63A8B9-49B9-46C9-A5F2-7B28EDC2E4D8}"/>
    <hyperlink ref="AH23" r:id="rId23" tooltip="W" display="https://ja.wikipedia.org/wiki/W" xr:uid="{9DD72771-EB93-465E-835A-3A238CBA80B6}"/>
    <hyperlink ref="AH24" r:id="rId24" tooltip="X" display="https://ja.wikipedia.org/wiki/X" xr:uid="{19EC8ECD-AFAE-4559-A189-1F9990021813}"/>
    <hyperlink ref="AH25" r:id="rId25" tooltip="Y" display="https://ja.wikipedia.org/wiki/Y" xr:uid="{CDDD5567-AB88-4EBB-92C3-08B39C0F0211}"/>
    <hyperlink ref="AH26" r:id="rId26" tooltip="Z" display="https://ja.wikipedia.org/wiki/Z" xr:uid="{B284EE3F-2713-4668-94C5-9E8CD3AD3BC7}"/>
  </hyperlinks>
  <printOptions horizontalCentered="1"/>
  <pageMargins left="0.51181102362204722" right="0.51181102362204722" top="0.74803149606299213" bottom="0.35433070866141736" header="0.31496062992125984" footer="0.31496062992125984"/>
  <pageSetup paperSize="8" orientation="landscape" r:id="rId27"/>
  <headerFooter>
    <oddHeader xml:space="preserve">&amp;R&amp;8
</oddHeader>
    <oddFooter xml:space="preserve">&amp;L&amp;D&amp;C&amp;"游ゴシック,標準"&amp;8浜松商工会議所　電話：053-452-1113　メール：rouho@hamamatsu-cci.or.jp&amp;R（　/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tabSelected="1" view="pageBreakPreview" zoomScaleNormal="100" zoomScaleSheetLayoutView="100" zoomScalePageLayoutView="85" workbookViewId="0">
      <selection activeCell="L40" sqref="L40:L41"/>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115" t="s">
        <v>0</v>
      </c>
      <c r="B1" s="115"/>
      <c r="C1" s="115"/>
      <c r="D1" s="116"/>
      <c r="E1" s="117" t="s">
        <v>1</v>
      </c>
      <c r="F1" s="115"/>
      <c r="G1" s="115"/>
      <c r="H1" s="115"/>
      <c r="I1" s="115"/>
      <c r="J1" s="115"/>
      <c r="K1" s="115"/>
      <c r="L1" s="115"/>
      <c r="M1" s="115"/>
      <c r="N1" s="115"/>
      <c r="O1" s="115"/>
      <c r="P1" s="115"/>
      <c r="Q1" s="115"/>
      <c r="R1" s="115"/>
      <c r="S1" s="115"/>
      <c r="T1" s="115"/>
      <c r="U1" s="115"/>
      <c r="V1" s="118"/>
      <c r="W1" s="119" t="s">
        <v>2</v>
      </c>
      <c r="X1" s="115"/>
      <c r="Y1" s="115"/>
      <c r="Z1" s="115"/>
      <c r="AC1" s="10">
        <v>0</v>
      </c>
      <c r="AD1" s="10">
        <v>1</v>
      </c>
      <c r="AE1" s="10">
        <v>1</v>
      </c>
      <c r="AF1" s="10">
        <v>2021</v>
      </c>
      <c r="AG1" s="10">
        <v>0</v>
      </c>
      <c r="AH1" t="s">
        <v>89</v>
      </c>
      <c r="AS1" s="30"/>
    </row>
    <row r="2" spans="1:45" ht="14.15" customHeight="1" thickTop="1">
      <c r="A2" s="120"/>
      <c r="B2" s="121"/>
      <c r="C2" s="121"/>
      <c r="D2" s="122"/>
      <c r="E2" s="402"/>
      <c r="F2" s="403"/>
      <c r="G2" s="403"/>
      <c r="H2" s="403"/>
      <c r="I2" s="403"/>
      <c r="J2" s="403"/>
      <c r="K2" s="403"/>
      <c r="L2" s="403"/>
      <c r="M2" s="403"/>
      <c r="N2" s="403"/>
      <c r="O2" s="403"/>
      <c r="P2" s="403"/>
      <c r="Q2" s="403"/>
      <c r="R2" s="403"/>
      <c r="S2" s="403"/>
      <c r="T2" s="403"/>
      <c r="U2" s="403"/>
      <c r="V2" s="404"/>
      <c r="W2" s="408" t="s">
        <v>157</v>
      </c>
      <c r="X2" s="409"/>
      <c r="Y2" s="409"/>
      <c r="Z2" s="409"/>
      <c r="AC2" s="10">
        <v>1</v>
      </c>
      <c r="AD2" s="10">
        <v>2</v>
      </c>
      <c r="AE2" s="10">
        <v>2</v>
      </c>
      <c r="AF2" s="10">
        <v>2022</v>
      </c>
      <c r="AG2" s="10">
        <v>1</v>
      </c>
      <c r="AH2" t="s">
        <v>90</v>
      </c>
    </row>
    <row r="3" spans="1:45" ht="14.15" customHeight="1" thickBot="1">
      <c r="A3" s="123"/>
      <c r="B3" s="124"/>
      <c r="C3" s="124"/>
      <c r="D3" s="125"/>
      <c r="E3" s="405"/>
      <c r="F3" s="406"/>
      <c r="G3" s="406"/>
      <c r="H3" s="406"/>
      <c r="I3" s="406"/>
      <c r="J3" s="406"/>
      <c r="K3" s="406"/>
      <c r="L3" s="406"/>
      <c r="M3" s="406"/>
      <c r="N3" s="406"/>
      <c r="O3" s="406"/>
      <c r="P3" s="406"/>
      <c r="Q3" s="406"/>
      <c r="R3" s="406"/>
      <c r="S3" s="406"/>
      <c r="T3" s="406"/>
      <c r="U3" s="406"/>
      <c r="V3" s="407"/>
      <c r="W3" s="410"/>
      <c r="X3" s="411"/>
      <c r="Y3" s="411"/>
      <c r="Z3" s="411"/>
      <c r="AC3" s="10">
        <v>2</v>
      </c>
      <c r="AD3" s="10">
        <v>3</v>
      </c>
      <c r="AE3" s="10">
        <v>3</v>
      </c>
      <c r="AF3" s="10">
        <v>2023</v>
      </c>
      <c r="AG3" s="10">
        <v>2</v>
      </c>
      <c r="AH3" t="s">
        <v>91</v>
      </c>
    </row>
    <row r="4" spans="1:45" ht="12" customHeight="1" thickTop="1">
      <c r="A4" s="136" t="s">
        <v>3</v>
      </c>
      <c r="B4" s="136"/>
      <c r="C4" s="136"/>
      <c r="D4" s="137"/>
      <c r="E4" s="11" t="s">
        <v>4</v>
      </c>
      <c r="F4" s="412"/>
      <c r="G4" s="412"/>
      <c r="H4" s="412"/>
      <c r="I4" s="412"/>
      <c r="J4" s="412"/>
      <c r="K4" s="412"/>
      <c r="L4" s="412"/>
      <c r="M4" s="412"/>
      <c r="N4" s="412"/>
      <c r="O4" s="412"/>
      <c r="P4" s="139" t="s">
        <v>5</v>
      </c>
      <c r="Q4" s="139"/>
      <c r="R4" s="139"/>
      <c r="S4" s="139"/>
      <c r="T4" s="139"/>
      <c r="U4" s="139"/>
      <c r="V4" s="139"/>
      <c r="W4" s="139"/>
      <c r="X4" s="139"/>
      <c r="Y4" s="139"/>
      <c r="Z4" s="140"/>
      <c r="AB4" s="10"/>
      <c r="AC4" s="10">
        <v>3</v>
      </c>
      <c r="AD4" s="10">
        <v>4</v>
      </c>
      <c r="AE4" s="10">
        <v>4</v>
      </c>
      <c r="AF4" s="10">
        <v>2024</v>
      </c>
      <c r="AG4" s="10">
        <v>3</v>
      </c>
      <c r="AH4" t="s">
        <v>92</v>
      </c>
    </row>
    <row r="5" spans="1:45" ht="16.25" customHeight="1">
      <c r="A5" s="160"/>
      <c r="B5" s="160"/>
      <c r="C5" s="160"/>
      <c r="D5" s="161"/>
      <c r="E5" s="164" t="s">
        <v>6</v>
      </c>
      <c r="F5" s="331"/>
      <c r="G5" s="331"/>
      <c r="H5" s="331"/>
      <c r="I5" s="331"/>
      <c r="J5" s="331"/>
      <c r="K5" s="331"/>
      <c r="L5" s="331"/>
      <c r="M5" s="331"/>
      <c r="N5" s="331"/>
      <c r="O5" s="331"/>
      <c r="P5" s="7" t="s">
        <v>7</v>
      </c>
      <c r="Q5" s="12" t="s">
        <v>8</v>
      </c>
      <c r="R5" s="416"/>
      <c r="S5" s="417"/>
      <c r="T5" s="172" t="s">
        <v>9</v>
      </c>
      <c r="U5" s="416"/>
      <c r="V5" s="417"/>
      <c r="W5" s="172" t="s">
        <v>10</v>
      </c>
      <c r="X5" s="416"/>
      <c r="Y5" s="417"/>
      <c r="Z5" s="141" t="s">
        <v>11</v>
      </c>
      <c r="AB5" s="10"/>
      <c r="AC5" s="10">
        <v>4</v>
      </c>
      <c r="AD5" s="10">
        <v>5</v>
      </c>
      <c r="AE5" s="10">
        <v>5</v>
      </c>
      <c r="AF5" s="10">
        <v>2025</v>
      </c>
      <c r="AG5" s="10">
        <v>4</v>
      </c>
      <c r="AH5" t="s">
        <v>93</v>
      </c>
    </row>
    <row r="6" spans="1:45" ht="16.25" customHeight="1">
      <c r="A6" s="162"/>
      <c r="B6" s="162"/>
      <c r="C6" s="162"/>
      <c r="D6" s="163"/>
      <c r="E6" s="165"/>
      <c r="F6" s="415"/>
      <c r="G6" s="415"/>
      <c r="H6" s="415"/>
      <c r="I6" s="415"/>
      <c r="J6" s="415"/>
      <c r="K6" s="415"/>
      <c r="L6" s="415"/>
      <c r="M6" s="415"/>
      <c r="N6" s="415"/>
      <c r="O6" s="415"/>
      <c r="P6" s="8" t="s">
        <v>7</v>
      </c>
      <c r="Q6" s="13" t="s">
        <v>12</v>
      </c>
      <c r="R6" s="418"/>
      <c r="S6" s="419"/>
      <c r="T6" s="173"/>
      <c r="U6" s="418"/>
      <c r="V6" s="419"/>
      <c r="W6" s="173"/>
      <c r="X6" s="418"/>
      <c r="Y6" s="419"/>
      <c r="Z6" s="142"/>
      <c r="AB6" s="10"/>
      <c r="AC6" s="10">
        <v>5</v>
      </c>
      <c r="AD6" s="10">
        <v>6</v>
      </c>
      <c r="AE6" s="10">
        <v>6</v>
      </c>
      <c r="AF6" s="10">
        <v>2026</v>
      </c>
      <c r="AG6" s="10">
        <v>5</v>
      </c>
      <c r="AH6" t="s">
        <v>94</v>
      </c>
    </row>
    <row r="7" spans="1:45" ht="15" customHeight="1">
      <c r="A7" s="143" t="s">
        <v>13</v>
      </c>
      <c r="B7" s="144"/>
      <c r="C7" s="144"/>
      <c r="D7" s="144"/>
      <c r="E7" s="147" t="s">
        <v>14</v>
      </c>
      <c r="F7" s="148"/>
      <c r="G7" s="413"/>
      <c r="H7" s="414"/>
      <c r="I7" s="414"/>
      <c r="J7" s="151" t="s">
        <v>9</v>
      </c>
      <c r="K7" s="413"/>
      <c r="L7" s="414"/>
      <c r="M7" s="414"/>
      <c r="N7" s="151" t="s">
        <v>15</v>
      </c>
      <c r="O7" s="413"/>
      <c r="P7" s="414"/>
      <c r="Q7" s="414"/>
      <c r="R7" s="151" t="s">
        <v>11</v>
      </c>
      <c r="S7" s="152" t="s">
        <v>16</v>
      </c>
      <c r="T7" s="153"/>
      <c r="U7" s="156"/>
      <c r="V7" s="156"/>
      <c r="W7" s="156"/>
      <c r="X7" s="156"/>
      <c r="Y7" s="156"/>
      <c r="Z7" s="157"/>
      <c r="AC7" s="10">
        <v>6</v>
      </c>
      <c r="AD7" s="10">
        <v>7</v>
      </c>
      <c r="AE7" s="10">
        <v>7</v>
      </c>
      <c r="AF7" s="10">
        <v>2027</v>
      </c>
      <c r="AG7" s="10">
        <v>6</v>
      </c>
      <c r="AH7" t="s">
        <v>95</v>
      </c>
    </row>
    <row r="8" spans="1:45" ht="15" customHeight="1">
      <c r="A8" s="145"/>
      <c r="B8" s="146"/>
      <c r="C8" s="146"/>
      <c r="D8" s="146"/>
      <c r="E8" s="147"/>
      <c r="F8" s="148"/>
      <c r="G8" s="413"/>
      <c r="H8" s="414"/>
      <c r="I8" s="414"/>
      <c r="J8" s="151"/>
      <c r="K8" s="413"/>
      <c r="L8" s="414"/>
      <c r="M8" s="414"/>
      <c r="N8" s="151"/>
      <c r="O8" s="413"/>
      <c r="P8" s="414"/>
      <c r="Q8" s="414"/>
      <c r="R8" s="151"/>
      <c r="S8" s="154"/>
      <c r="T8" s="155"/>
      <c r="U8" s="158"/>
      <c r="V8" s="158"/>
      <c r="W8" s="158"/>
      <c r="X8" s="158"/>
      <c r="Y8" s="158"/>
      <c r="Z8" s="159"/>
      <c r="AC8" s="10">
        <v>7</v>
      </c>
      <c r="AD8" s="10">
        <v>8</v>
      </c>
      <c r="AE8" s="10">
        <v>8</v>
      </c>
      <c r="AF8" s="10">
        <v>2028</v>
      </c>
      <c r="AG8" s="10">
        <v>7</v>
      </c>
      <c r="AH8" t="s">
        <v>96</v>
      </c>
    </row>
    <row r="9" spans="1:45" ht="16.25" customHeight="1">
      <c r="A9" s="174" t="s">
        <v>57</v>
      </c>
      <c r="B9" s="175"/>
      <c r="C9" s="178" t="s">
        <v>7</v>
      </c>
      <c r="D9" s="178"/>
      <c r="E9" s="180" t="s">
        <v>60</v>
      </c>
      <c r="F9" s="180"/>
      <c r="G9" s="180"/>
      <c r="H9" s="180"/>
      <c r="I9" s="180"/>
      <c r="J9" s="182" t="s">
        <v>150</v>
      </c>
      <c r="K9" s="183"/>
      <c r="L9" s="180" t="s">
        <v>61</v>
      </c>
      <c r="M9" s="180"/>
      <c r="N9" s="180"/>
      <c r="O9" s="180"/>
      <c r="P9" s="186"/>
      <c r="Q9" s="183" t="s">
        <v>7</v>
      </c>
      <c r="R9" s="183"/>
      <c r="S9" s="188" t="s">
        <v>17</v>
      </c>
      <c r="T9" s="188"/>
      <c r="U9" s="188"/>
      <c r="V9" s="188"/>
      <c r="W9" s="188"/>
      <c r="X9" s="188"/>
      <c r="Y9" s="188"/>
      <c r="Z9" s="189"/>
      <c r="AC9" s="10">
        <v>8</v>
      </c>
      <c r="AD9" s="10">
        <v>9</v>
      </c>
      <c r="AE9" s="10">
        <v>9</v>
      </c>
      <c r="AF9" s="10">
        <v>2029</v>
      </c>
      <c r="AG9" s="10">
        <v>8</v>
      </c>
      <c r="AH9" t="s">
        <v>97</v>
      </c>
    </row>
    <row r="10" spans="1:45" ht="16.25" customHeight="1">
      <c r="A10" s="176"/>
      <c r="B10" s="177"/>
      <c r="C10" s="179"/>
      <c r="D10" s="179"/>
      <c r="E10" s="181"/>
      <c r="F10" s="181"/>
      <c r="G10" s="181"/>
      <c r="H10" s="181"/>
      <c r="I10" s="181"/>
      <c r="J10" s="184"/>
      <c r="K10" s="185"/>
      <c r="L10" s="181"/>
      <c r="M10" s="181"/>
      <c r="N10" s="181"/>
      <c r="O10" s="181"/>
      <c r="P10" s="187"/>
      <c r="Q10" s="185"/>
      <c r="R10" s="185"/>
      <c r="S10" s="181"/>
      <c r="T10" s="181"/>
      <c r="U10" s="181"/>
      <c r="V10" s="181"/>
      <c r="W10" s="181"/>
      <c r="X10" s="181"/>
      <c r="Y10" s="181"/>
      <c r="Z10" s="190"/>
      <c r="AC10" s="10">
        <v>9</v>
      </c>
      <c r="AD10" s="10">
        <v>10</v>
      </c>
      <c r="AE10" s="10">
        <v>10</v>
      </c>
      <c r="AF10" s="10">
        <v>2030</v>
      </c>
      <c r="AG10" s="10">
        <v>9</v>
      </c>
      <c r="AH10" t="s">
        <v>98</v>
      </c>
    </row>
    <row r="11" spans="1:45" ht="22.25" customHeight="1">
      <c r="A11" s="143" t="s">
        <v>58</v>
      </c>
      <c r="B11" s="144"/>
      <c r="C11" s="400" t="s">
        <v>7</v>
      </c>
      <c r="D11" s="401"/>
      <c r="E11" s="195" t="s">
        <v>66</v>
      </c>
      <c r="F11" s="195"/>
      <c r="G11" s="195"/>
      <c r="H11" s="195"/>
      <c r="I11" s="196"/>
      <c r="J11" s="199" t="s">
        <v>7</v>
      </c>
      <c r="K11" s="200"/>
      <c r="L11" s="195" t="s">
        <v>59</v>
      </c>
      <c r="M11" s="195"/>
      <c r="N11" s="195"/>
      <c r="O11" s="195"/>
      <c r="P11" s="196"/>
      <c r="Q11" s="199" t="s">
        <v>7</v>
      </c>
      <c r="R11" s="200"/>
      <c r="S11" s="203" t="s">
        <v>70</v>
      </c>
      <c r="T11" s="195"/>
      <c r="U11" s="204" t="s">
        <v>22</v>
      </c>
      <c r="V11" s="206"/>
      <c r="W11" s="206"/>
      <c r="X11" s="206"/>
      <c r="Y11" s="206"/>
      <c r="Z11" s="208" t="s">
        <v>71</v>
      </c>
      <c r="AC11" s="10">
        <v>10</v>
      </c>
      <c r="AD11" s="10">
        <v>11</v>
      </c>
      <c r="AE11" s="10">
        <v>11</v>
      </c>
      <c r="AF11" s="10">
        <v>2031</v>
      </c>
      <c r="AH11" t="s">
        <v>99</v>
      </c>
    </row>
    <row r="12" spans="1:45" ht="14" customHeight="1">
      <c r="A12" s="145"/>
      <c r="B12" s="146"/>
      <c r="C12" s="271"/>
      <c r="D12" s="272"/>
      <c r="E12" s="197"/>
      <c r="F12" s="197"/>
      <c r="G12" s="197"/>
      <c r="H12" s="197"/>
      <c r="I12" s="198"/>
      <c r="J12" s="201"/>
      <c r="K12" s="202"/>
      <c r="L12" s="14" t="s">
        <v>43</v>
      </c>
      <c r="M12" s="5"/>
      <c r="N12" s="15" t="s">
        <v>44</v>
      </c>
      <c r="O12" s="26"/>
      <c r="P12" s="16" t="s">
        <v>45</v>
      </c>
      <c r="Q12" s="201"/>
      <c r="R12" s="202"/>
      <c r="S12" s="197"/>
      <c r="T12" s="197"/>
      <c r="U12" s="205"/>
      <c r="V12" s="207"/>
      <c r="W12" s="207"/>
      <c r="X12" s="207"/>
      <c r="Y12" s="207"/>
      <c r="Z12" s="142"/>
      <c r="AC12" s="10">
        <v>11</v>
      </c>
      <c r="AD12" s="10">
        <v>12</v>
      </c>
      <c r="AE12" s="10">
        <v>12</v>
      </c>
      <c r="AF12" s="10">
        <v>2032</v>
      </c>
      <c r="AH12" t="s">
        <v>100</v>
      </c>
    </row>
    <row r="13" spans="1:45" ht="15" customHeight="1">
      <c r="A13" s="143" t="s">
        <v>76</v>
      </c>
      <c r="B13" s="144"/>
      <c r="C13" s="423" t="s">
        <v>7</v>
      </c>
      <c r="D13" s="200"/>
      <c r="E13" s="98" t="s">
        <v>18</v>
      </c>
      <c r="F13" s="217" t="s">
        <v>19</v>
      </c>
      <c r="G13" s="217"/>
      <c r="H13" s="217"/>
      <c r="I13" s="217"/>
      <c r="J13" s="217"/>
      <c r="K13" s="217"/>
      <c r="L13" s="217"/>
      <c r="M13" s="217"/>
      <c r="N13" s="217"/>
      <c r="O13" s="217"/>
      <c r="P13" s="217"/>
      <c r="Q13" s="217"/>
      <c r="R13" s="217"/>
      <c r="S13" s="217"/>
      <c r="T13" s="217"/>
      <c r="U13" s="217"/>
      <c r="V13" s="217"/>
      <c r="W13" s="217"/>
      <c r="X13" s="217"/>
      <c r="Y13" s="217"/>
      <c r="Z13" s="218"/>
      <c r="AC13" s="10">
        <v>12</v>
      </c>
      <c r="AE13" s="10">
        <v>13</v>
      </c>
      <c r="AF13" s="10">
        <v>2033</v>
      </c>
      <c r="AH13" t="s">
        <v>101</v>
      </c>
    </row>
    <row r="14" spans="1:45" ht="15" customHeight="1">
      <c r="A14" s="209"/>
      <c r="B14" s="210"/>
      <c r="C14" s="424"/>
      <c r="D14" s="425"/>
      <c r="E14" s="103" t="s">
        <v>20</v>
      </c>
      <c r="F14" s="219" t="s">
        <v>72</v>
      </c>
      <c r="G14" s="219"/>
      <c r="H14" s="219"/>
      <c r="I14" s="219"/>
      <c r="J14" s="219"/>
      <c r="K14" s="219"/>
      <c r="L14" s="219"/>
      <c r="M14" s="219"/>
      <c r="N14" s="219"/>
      <c r="O14" s="219"/>
      <c r="P14" s="219"/>
      <c r="Q14" s="219"/>
      <c r="R14" s="219"/>
      <c r="S14" s="219"/>
      <c r="T14" s="219"/>
      <c r="U14" s="219"/>
      <c r="V14" s="219"/>
      <c r="W14" s="219"/>
      <c r="X14" s="219"/>
      <c r="Y14" s="219"/>
      <c r="Z14" s="220"/>
      <c r="AC14" s="10">
        <v>13</v>
      </c>
      <c r="AE14" s="10">
        <v>14</v>
      </c>
      <c r="AF14" s="10">
        <v>2034</v>
      </c>
      <c r="AH14" t="s">
        <v>102</v>
      </c>
    </row>
    <row r="15" spans="1:45" ht="15" customHeight="1">
      <c r="A15" s="209"/>
      <c r="B15" s="210"/>
      <c r="C15" s="424"/>
      <c r="D15" s="425"/>
      <c r="E15" s="104" t="s">
        <v>21</v>
      </c>
      <c r="F15" s="221" t="s">
        <v>73</v>
      </c>
      <c r="G15" s="221"/>
      <c r="H15" s="221"/>
      <c r="I15" s="221"/>
      <c r="J15" s="221"/>
      <c r="K15" s="221"/>
      <c r="L15" s="221"/>
      <c r="M15" s="221"/>
      <c r="N15" s="221"/>
      <c r="O15" s="221"/>
      <c r="P15" s="221"/>
      <c r="Q15" s="221"/>
      <c r="R15" s="221"/>
      <c r="S15" s="221"/>
      <c r="T15" s="221"/>
      <c r="U15" s="221"/>
      <c r="V15" s="221"/>
      <c r="W15" s="221"/>
      <c r="X15" s="221"/>
      <c r="Y15" s="221"/>
      <c r="Z15" s="222"/>
      <c r="AC15" s="10">
        <v>14</v>
      </c>
      <c r="AE15" s="10">
        <v>15</v>
      </c>
      <c r="AF15" s="10">
        <v>2035</v>
      </c>
      <c r="AH15" t="s">
        <v>103</v>
      </c>
    </row>
    <row r="16" spans="1:45" ht="15" customHeight="1">
      <c r="A16" s="145"/>
      <c r="B16" s="146"/>
      <c r="C16" s="421"/>
      <c r="D16" s="202"/>
      <c r="E16" s="99"/>
      <c r="F16" s="223" t="s">
        <v>74</v>
      </c>
      <c r="G16" s="223"/>
      <c r="H16" s="223"/>
      <c r="I16" s="223"/>
      <c r="J16" s="223"/>
      <c r="K16" s="223"/>
      <c r="L16" s="223"/>
      <c r="M16" s="224" t="s">
        <v>77</v>
      </c>
      <c r="N16" s="224"/>
      <c r="O16" s="224"/>
      <c r="P16" s="224"/>
      <c r="Q16" s="225"/>
      <c r="R16" s="225"/>
      <c r="S16" s="100" t="s">
        <v>23</v>
      </c>
      <c r="T16" s="101" t="s">
        <v>24</v>
      </c>
      <c r="U16" s="224" t="s">
        <v>75</v>
      </c>
      <c r="V16" s="224"/>
      <c r="W16" s="225"/>
      <c r="X16" s="225"/>
      <c r="Y16" s="100" t="s">
        <v>23</v>
      </c>
      <c r="Z16" s="102" t="s">
        <v>24</v>
      </c>
      <c r="AC16" s="10">
        <v>15</v>
      </c>
      <c r="AE16" s="10">
        <v>16</v>
      </c>
      <c r="AF16" s="10">
        <v>2036</v>
      </c>
      <c r="AH16" t="s">
        <v>104</v>
      </c>
    </row>
    <row r="17" spans="1:34" ht="15" customHeight="1">
      <c r="A17" s="143" t="s">
        <v>62</v>
      </c>
      <c r="B17" s="144"/>
      <c r="C17" s="420" t="s">
        <v>7</v>
      </c>
      <c r="D17" s="421"/>
      <c r="E17" s="228" t="s">
        <v>25</v>
      </c>
      <c r="F17" s="228"/>
      <c r="G17" s="228"/>
      <c r="H17" s="228"/>
      <c r="I17" s="229" t="s">
        <v>26</v>
      </c>
      <c r="J17" s="230"/>
      <c r="K17" s="230"/>
      <c r="L17" s="230"/>
      <c r="M17" s="230"/>
      <c r="N17" s="230"/>
      <c r="O17" s="230"/>
      <c r="P17" s="230"/>
      <c r="Q17" s="230"/>
      <c r="R17" s="230"/>
      <c r="S17" s="230"/>
      <c r="T17" s="230"/>
      <c r="U17" s="230"/>
      <c r="V17" s="230"/>
      <c r="W17" s="230"/>
      <c r="X17" s="230"/>
      <c r="Y17" s="230"/>
      <c r="Z17" s="249" t="s">
        <v>24</v>
      </c>
      <c r="AC17" s="10">
        <v>16</v>
      </c>
      <c r="AE17" s="10">
        <v>17</v>
      </c>
      <c r="AF17" s="10">
        <v>2037</v>
      </c>
      <c r="AH17" t="s">
        <v>105</v>
      </c>
    </row>
    <row r="18" spans="1:34" ht="15" customHeight="1">
      <c r="A18" s="209"/>
      <c r="B18" s="210"/>
      <c r="C18" s="422"/>
      <c r="D18" s="423"/>
      <c r="E18" s="228"/>
      <c r="F18" s="228"/>
      <c r="G18" s="228"/>
      <c r="H18" s="228"/>
      <c r="I18" s="229"/>
      <c r="J18" s="230"/>
      <c r="K18" s="230"/>
      <c r="L18" s="230"/>
      <c r="M18" s="230"/>
      <c r="N18" s="230"/>
      <c r="O18" s="230"/>
      <c r="P18" s="230"/>
      <c r="Q18" s="230"/>
      <c r="R18" s="230"/>
      <c r="S18" s="230"/>
      <c r="T18" s="230"/>
      <c r="U18" s="230"/>
      <c r="V18" s="230"/>
      <c r="W18" s="230"/>
      <c r="X18" s="230"/>
      <c r="Y18" s="230"/>
      <c r="Z18" s="249"/>
      <c r="AC18" s="10">
        <v>17</v>
      </c>
      <c r="AE18" s="10">
        <v>18</v>
      </c>
      <c r="AF18" s="10">
        <v>2038</v>
      </c>
      <c r="AH18" t="s">
        <v>106</v>
      </c>
    </row>
    <row r="19" spans="1:34" ht="15" customHeight="1">
      <c r="A19" s="209"/>
      <c r="B19" s="210"/>
      <c r="C19" s="250" t="s">
        <v>7</v>
      </c>
      <c r="D19" s="251"/>
      <c r="E19" s="254" t="s">
        <v>27</v>
      </c>
      <c r="F19" s="254"/>
      <c r="G19" s="254"/>
      <c r="H19" s="254"/>
      <c r="I19" s="256" t="s">
        <v>7</v>
      </c>
      <c r="J19" s="258" t="s">
        <v>78</v>
      </c>
      <c r="K19" s="258"/>
      <c r="L19" s="258"/>
      <c r="M19" s="258"/>
      <c r="N19" s="260" t="s">
        <v>7</v>
      </c>
      <c r="O19" s="258" t="s">
        <v>28</v>
      </c>
      <c r="P19" s="258"/>
      <c r="Q19" s="258"/>
      <c r="R19" s="258"/>
      <c r="S19" s="258"/>
      <c r="T19" s="262"/>
      <c r="U19" s="262"/>
      <c r="V19" s="262"/>
      <c r="W19" s="262"/>
      <c r="X19" s="262"/>
      <c r="Y19" s="262"/>
      <c r="Z19" s="141"/>
      <c r="AC19" s="10">
        <v>18</v>
      </c>
      <c r="AE19" s="10">
        <v>19</v>
      </c>
      <c r="AF19" s="10">
        <v>2039</v>
      </c>
      <c r="AH19" t="s">
        <v>107</v>
      </c>
    </row>
    <row r="20" spans="1:34" ht="15" customHeight="1">
      <c r="A20" s="209"/>
      <c r="B20" s="210"/>
      <c r="C20" s="252"/>
      <c r="D20" s="253"/>
      <c r="E20" s="255"/>
      <c r="F20" s="255"/>
      <c r="G20" s="255"/>
      <c r="H20" s="255"/>
      <c r="I20" s="257"/>
      <c r="J20" s="259"/>
      <c r="K20" s="259"/>
      <c r="L20" s="259"/>
      <c r="M20" s="259"/>
      <c r="N20" s="261"/>
      <c r="O20" s="259"/>
      <c r="P20" s="259"/>
      <c r="Q20" s="259"/>
      <c r="R20" s="259"/>
      <c r="S20" s="259"/>
      <c r="T20" s="263"/>
      <c r="U20" s="263"/>
      <c r="V20" s="263"/>
      <c r="W20" s="263"/>
      <c r="X20" s="263"/>
      <c r="Y20" s="263"/>
      <c r="Z20" s="264"/>
      <c r="AC20" s="10">
        <v>19</v>
      </c>
      <c r="AE20" s="10">
        <v>20</v>
      </c>
      <c r="AF20" s="10">
        <v>2040</v>
      </c>
      <c r="AH20" t="s">
        <v>108</v>
      </c>
    </row>
    <row r="21" spans="1:34" ht="15" customHeight="1">
      <c r="A21" s="209"/>
      <c r="B21" s="210"/>
      <c r="C21" s="231" t="s">
        <v>7</v>
      </c>
      <c r="D21" s="232"/>
      <c r="E21" s="235" t="s">
        <v>29</v>
      </c>
      <c r="F21" s="235"/>
      <c r="G21" s="235"/>
      <c r="H21" s="236"/>
      <c r="I21" s="237" t="s">
        <v>63</v>
      </c>
      <c r="J21" s="238"/>
      <c r="K21" s="238"/>
      <c r="L21" s="238"/>
      <c r="M21" s="238"/>
      <c r="N21" s="238"/>
      <c r="O21" s="238"/>
      <c r="P21" s="238"/>
      <c r="Q21" s="238"/>
      <c r="R21" s="238"/>
      <c r="S21" s="238"/>
      <c r="T21" s="238"/>
      <c r="U21" s="238"/>
      <c r="V21" s="238"/>
      <c r="W21" s="238"/>
      <c r="X21" s="238"/>
      <c r="Y21" s="238"/>
      <c r="Z21" s="239"/>
      <c r="AC21" s="10">
        <v>20</v>
      </c>
      <c r="AE21" s="10">
        <v>21</v>
      </c>
      <c r="AF21" s="10">
        <v>2041</v>
      </c>
      <c r="AH21" t="s">
        <v>109</v>
      </c>
    </row>
    <row r="22" spans="1:34" ht="15" customHeight="1">
      <c r="A22" s="209"/>
      <c r="B22" s="210"/>
      <c r="C22" s="231"/>
      <c r="D22" s="232"/>
      <c r="E22" s="235"/>
      <c r="F22" s="235"/>
      <c r="G22" s="235"/>
      <c r="H22" s="236"/>
      <c r="I22" s="6" t="s">
        <v>7</v>
      </c>
      <c r="J22" s="240" t="s">
        <v>30</v>
      </c>
      <c r="K22" s="240"/>
      <c r="L22" s="240"/>
      <c r="M22" s="241"/>
      <c r="N22" s="6" t="s">
        <v>7</v>
      </c>
      <c r="O22" s="240" t="s">
        <v>31</v>
      </c>
      <c r="P22" s="240"/>
      <c r="Q22" s="240"/>
      <c r="R22" s="241"/>
      <c r="S22" s="6" t="s">
        <v>7</v>
      </c>
      <c r="T22" s="240" t="s">
        <v>64</v>
      </c>
      <c r="U22" s="240"/>
      <c r="V22" s="240"/>
      <c r="W22" s="240"/>
      <c r="X22" s="240"/>
      <c r="Y22" s="240"/>
      <c r="Z22" s="242"/>
      <c r="AC22" s="10">
        <v>21</v>
      </c>
      <c r="AE22" s="10">
        <v>22</v>
      </c>
      <c r="AF22" s="10">
        <v>2042</v>
      </c>
      <c r="AH22" t="s">
        <v>110</v>
      </c>
    </row>
    <row r="23" spans="1:34" ht="15" customHeight="1">
      <c r="A23" s="209"/>
      <c r="B23" s="210"/>
      <c r="C23" s="231"/>
      <c r="D23" s="232"/>
      <c r="E23" s="235"/>
      <c r="F23" s="235"/>
      <c r="G23" s="235"/>
      <c r="H23" s="236"/>
      <c r="I23" s="243" t="s">
        <v>32</v>
      </c>
      <c r="J23" s="244"/>
      <c r="K23" s="244"/>
      <c r="L23" s="244"/>
      <c r="M23" s="244"/>
      <c r="N23" s="244"/>
      <c r="O23" s="244"/>
      <c r="P23" s="244"/>
      <c r="Q23" s="244"/>
      <c r="R23" s="244"/>
      <c r="S23" s="244"/>
      <c r="T23" s="244"/>
      <c r="U23" s="244"/>
      <c r="V23" s="244"/>
      <c r="W23" s="244"/>
      <c r="X23" s="244"/>
      <c r="Y23" s="244"/>
      <c r="Z23" s="245"/>
      <c r="AC23" s="10">
        <v>22</v>
      </c>
      <c r="AE23" s="10">
        <v>23</v>
      </c>
      <c r="AF23" s="10">
        <v>2043</v>
      </c>
      <c r="AH23" t="s">
        <v>111</v>
      </c>
    </row>
    <row r="24" spans="1:34" ht="15" customHeight="1">
      <c r="A24" s="209"/>
      <c r="B24" s="210"/>
      <c r="C24" s="231"/>
      <c r="D24" s="232"/>
      <c r="E24" s="235"/>
      <c r="F24" s="235"/>
      <c r="G24" s="235"/>
      <c r="H24" s="236"/>
      <c r="I24" s="1" t="s">
        <v>7</v>
      </c>
      <c r="J24" s="246" t="s">
        <v>33</v>
      </c>
      <c r="K24" s="246"/>
      <c r="L24" s="246"/>
      <c r="M24" s="247"/>
      <c r="N24" s="2" t="s">
        <v>7</v>
      </c>
      <c r="O24" s="246" t="s">
        <v>34</v>
      </c>
      <c r="P24" s="246"/>
      <c r="Q24" s="246"/>
      <c r="R24" s="247"/>
      <c r="S24" s="2" t="s">
        <v>7</v>
      </c>
      <c r="T24" s="246" t="s">
        <v>35</v>
      </c>
      <c r="U24" s="246"/>
      <c r="V24" s="246"/>
      <c r="W24" s="246"/>
      <c r="X24" s="246"/>
      <c r="Y24" s="246"/>
      <c r="Z24" s="248"/>
      <c r="AC24" s="10">
        <v>23</v>
      </c>
      <c r="AE24" s="10">
        <v>24</v>
      </c>
      <c r="AF24" s="10">
        <v>2044</v>
      </c>
      <c r="AH24" t="s">
        <v>112</v>
      </c>
    </row>
    <row r="25" spans="1:34" ht="15" customHeight="1">
      <c r="A25" s="209"/>
      <c r="B25" s="210"/>
      <c r="C25" s="231"/>
      <c r="D25" s="232"/>
      <c r="E25" s="320" t="s">
        <v>81</v>
      </c>
      <c r="F25" s="320"/>
      <c r="G25" s="320"/>
      <c r="H25" s="321"/>
      <c r="I25" s="292"/>
      <c r="J25" s="293"/>
      <c r="K25" s="293"/>
      <c r="L25" s="293"/>
      <c r="M25" s="324" t="s">
        <v>79</v>
      </c>
      <c r="N25" s="289" t="s">
        <v>82</v>
      </c>
      <c r="O25" s="290"/>
      <c r="P25" s="290"/>
      <c r="Q25" s="292"/>
      <c r="R25" s="293"/>
      <c r="S25" s="293"/>
      <c r="T25" s="326" t="s">
        <v>79</v>
      </c>
      <c r="U25" s="289" t="s">
        <v>80</v>
      </c>
      <c r="V25" s="290"/>
      <c r="W25" s="290"/>
      <c r="X25" s="292"/>
      <c r="Y25" s="293"/>
      <c r="Z25" s="296" t="s">
        <v>36</v>
      </c>
      <c r="AC25" s="10">
        <v>24</v>
      </c>
      <c r="AE25" s="10">
        <v>25</v>
      </c>
      <c r="AF25" s="10">
        <v>2045</v>
      </c>
      <c r="AH25" t="s">
        <v>113</v>
      </c>
    </row>
    <row r="26" spans="1:34" ht="15" customHeight="1">
      <c r="A26" s="209"/>
      <c r="B26" s="210"/>
      <c r="C26" s="233"/>
      <c r="D26" s="234"/>
      <c r="E26" s="322"/>
      <c r="F26" s="322"/>
      <c r="G26" s="322"/>
      <c r="H26" s="323"/>
      <c r="I26" s="294"/>
      <c r="J26" s="295"/>
      <c r="K26" s="295"/>
      <c r="L26" s="295"/>
      <c r="M26" s="325"/>
      <c r="N26" s="291"/>
      <c r="O26" s="291"/>
      <c r="P26" s="291"/>
      <c r="Q26" s="294"/>
      <c r="R26" s="295"/>
      <c r="S26" s="295"/>
      <c r="T26" s="327"/>
      <c r="U26" s="291"/>
      <c r="V26" s="291"/>
      <c r="W26" s="291"/>
      <c r="X26" s="294"/>
      <c r="Y26" s="295"/>
      <c r="Z26" s="297"/>
      <c r="AC26" s="10">
        <v>25</v>
      </c>
      <c r="AE26" s="10">
        <v>26</v>
      </c>
      <c r="AF26" s="10">
        <v>2046</v>
      </c>
      <c r="AH26" t="s">
        <v>114</v>
      </c>
    </row>
    <row r="27" spans="1:34" ht="15" customHeight="1">
      <c r="A27" s="209"/>
      <c r="B27" s="210"/>
      <c r="C27" s="298" t="s">
        <v>7</v>
      </c>
      <c r="D27" s="299"/>
      <c r="E27" s="300" t="s">
        <v>37</v>
      </c>
      <c r="F27" s="300"/>
      <c r="G27" s="300"/>
      <c r="H27" s="300"/>
      <c r="I27" s="300"/>
      <c r="J27" s="300"/>
      <c r="K27" s="300"/>
      <c r="L27" s="300"/>
      <c r="M27" s="300"/>
      <c r="N27" s="300"/>
      <c r="O27" s="300"/>
      <c r="P27" s="300"/>
      <c r="Q27" s="300"/>
      <c r="R27" s="300"/>
      <c r="S27" s="300"/>
      <c r="T27" s="300"/>
      <c r="U27" s="300"/>
      <c r="V27" s="300"/>
      <c r="W27" s="300"/>
      <c r="X27" s="300"/>
      <c r="Y27" s="300"/>
      <c r="Z27" s="301"/>
      <c r="AC27" s="10">
        <v>26</v>
      </c>
      <c r="AE27" s="10">
        <v>27</v>
      </c>
      <c r="AF27" s="10">
        <v>2047</v>
      </c>
    </row>
    <row r="28" spans="1:34" ht="15" customHeight="1">
      <c r="A28" s="209"/>
      <c r="B28" s="210"/>
      <c r="C28" s="233"/>
      <c r="D28" s="234"/>
      <c r="E28" s="302"/>
      <c r="F28" s="302"/>
      <c r="G28" s="302"/>
      <c r="H28" s="302"/>
      <c r="I28" s="302"/>
      <c r="J28" s="302"/>
      <c r="K28" s="302"/>
      <c r="L28" s="302"/>
      <c r="M28" s="302"/>
      <c r="N28" s="302"/>
      <c r="O28" s="302"/>
      <c r="P28" s="302"/>
      <c r="Q28" s="302"/>
      <c r="R28" s="302"/>
      <c r="S28" s="302"/>
      <c r="T28" s="302"/>
      <c r="U28" s="302"/>
      <c r="V28" s="302"/>
      <c r="W28" s="302"/>
      <c r="X28" s="302"/>
      <c r="Y28" s="302"/>
      <c r="Z28" s="303"/>
      <c r="AC28" s="10">
        <v>27</v>
      </c>
      <c r="AE28" s="10">
        <v>28</v>
      </c>
      <c r="AF28" s="10">
        <v>2048</v>
      </c>
    </row>
    <row r="29" spans="1:34" ht="15" customHeight="1">
      <c r="A29" s="209"/>
      <c r="B29" s="210"/>
      <c r="C29" s="304" t="s">
        <v>7</v>
      </c>
      <c r="D29" s="305"/>
      <c r="E29" s="308" t="s">
        <v>65</v>
      </c>
      <c r="F29" s="309"/>
      <c r="G29" s="309"/>
      <c r="H29" s="310"/>
      <c r="I29" s="311" t="s">
        <v>38</v>
      </c>
      <c r="J29" s="312"/>
      <c r="K29" s="312"/>
      <c r="L29" s="312"/>
      <c r="M29" s="313"/>
      <c r="N29" s="317"/>
      <c r="O29" s="318"/>
      <c r="P29" s="318"/>
      <c r="Q29" s="318"/>
      <c r="R29" s="319" t="s">
        <v>39</v>
      </c>
      <c r="S29" s="265" t="s">
        <v>40</v>
      </c>
      <c r="T29" s="266"/>
      <c r="U29" s="266"/>
      <c r="V29" s="266"/>
      <c r="W29" s="266"/>
      <c r="X29" s="266"/>
      <c r="Y29" s="266"/>
      <c r="Z29" s="267"/>
      <c r="AC29" s="10">
        <v>28</v>
      </c>
      <c r="AE29" s="10">
        <v>29</v>
      </c>
      <c r="AF29" s="10">
        <v>2049</v>
      </c>
    </row>
    <row r="30" spans="1:34" ht="15" customHeight="1">
      <c r="A30" s="209"/>
      <c r="B30" s="210"/>
      <c r="C30" s="306"/>
      <c r="D30" s="307"/>
      <c r="E30" s="308"/>
      <c r="F30" s="309"/>
      <c r="G30" s="309"/>
      <c r="H30" s="310"/>
      <c r="I30" s="314"/>
      <c r="J30" s="315"/>
      <c r="K30" s="315"/>
      <c r="L30" s="315"/>
      <c r="M30" s="316"/>
      <c r="N30" s="317"/>
      <c r="O30" s="318"/>
      <c r="P30" s="318"/>
      <c r="Q30" s="318"/>
      <c r="R30" s="319"/>
      <c r="S30" s="3" t="s">
        <v>7</v>
      </c>
      <c r="T30" s="268" t="s">
        <v>34</v>
      </c>
      <c r="U30" s="268"/>
      <c r="V30" s="269"/>
      <c r="W30" s="4" t="s">
        <v>7</v>
      </c>
      <c r="X30" s="268" t="s">
        <v>33</v>
      </c>
      <c r="Y30" s="268"/>
      <c r="Z30" s="270"/>
      <c r="AC30" s="10">
        <v>29</v>
      </c>
      <c r="AE30" s="10">
        <v>30</v>
      </c>
      <c r="AF30" s="10">
        <v>2050</v>
      </c>
    </row>
    <row r="31" spans="1:34" ht="15" customHeight="1">
      <c r="A31" s="209"/>
      <c r="B31" s="210"/>
      <c r="C31" s="231" t="s">
        <v>7</v>
      </c>
      <c r="D31" s="232"/>
      <c r="E31" s="273" t="s">
        <v>41</v>
      </c>
      <c r="F31" s="274"/>
      <c r="G31" s="274"/>
      <c r="H31" s="274"/>
      <c r="I31" s="279" t="s">
        <v>42</v>
      </c>
      <c r="J31" s="280"/>
      <c r="K31" s="280"/>
      <c r="L31" s="280"/>
      <c r="M31" s="280"/>
      <c r="N31" s="280"/>
      <c r="O31" s="280"/>
      <c r="P31" s="280"/>
      <c r="Q31" s="280"/>
      <c r="R31" s="280"/>
      <c r="S31" s="280"/>
      <c r="T31" s="280"/>
      <c r="U31" s="280"/>
      <c r="V31" s="280"/>
      <c r="W31" s="280"/>
      <c r="X31" s="280"/>
      <c r="Y31" s="280"/>
      <c r="Z31" s="281"/>
      <c r="AC31" s="10">
        <v>30</v>
      </c>
      <c r="AE31" s="10">
        <v>31</v>
      </c>
    </row>
    <row r="32" spans="1:34" ht="15" customHeight="1">
      <c r="A32" s="209"/>
      <c r="B32" s="210"/>
      <c r="C32" s="231"/>
      <c r="D32" s="232"/>
      <c r="E32" s="275"/>
      <c r="F32" s="276"/>
      <c r="G32" s="276"/>
      <c r="H32" s="276"/>
      <c r="I32" s="282" t="s">
        <v>170</v>
      </c>
      <c r="J32" s="283"/>
      <c r="K32" s="283"/>
      <c r="L32" s="283"/>
      <c r="M32" s="283"/>
      <c r="N32" s="283"/>
      <c r="O32" s="283"/>
      <c r="P32" s="283"/>
      <c r="Q32" s="283"/>
      <c r="R32" s="283"/>
      <c r="S32" s="283"/>
      <c r="T32" s="283"/>
      <c r="U32" s="283"/>
      <c r="V32" s="283"/>
      <c r="W32" s="283"/>
      <c r="X32" s="283"/>
      <c r="Y32" s="283"/>
      <c r="Z32" s="284"/>
      <c r="AC32" s="10">
        <v>31</v>
      </c>
    </row>
    <row r="33" spans="1:70" ht="15" customHeight="1">
      <c r="A33" s="209"/>
      <c r="B33" s="210"/>
      <c r="C33" s="231"/>
      <c r="D33" s="232"/>
      <c r="E33" s="275"/>
      <c r="F33" s="276"/>
      <c r="G33" s="276"/>
      <c r="H33" s="276"/>
      <c r="I33" s="285"/>
      <c r="J33" s="283"/>
      <c r="K33" s="283"/>
      <c r="L33" s="283"/>
      <c r="M33" s="283"/>
      <c r="N33" s="283"/>
      <c r="O33" s="283"/>
      <c r="P33" s="283"/>
      <c r="Q33" s="283"/>
      <c r="R33" s="283"/>
      <c r="S33" s="283"/>
      <c r="T33" s="283"/>
      <c r="U33" s="283"/>
      <c r="V33" s="283"/>
      <c r="W33" s="283"/>
      <c r="X33" s="283"/>
      <c r="Y33" s="283"/>
      <c r="Z33" s="284"/>
      <c r="AC33" s="10">
        <v>32</v>
      </c>
      <c r="AD33" s="9"/>
      <c r="AE33" s="9"/>
    </row>
    <row r="34" spans="1:70" s="9" customFormat="1" ht="15" customHeight="1">
      <c r="A34" s="209"/>
      <c r="B34" s="210"/>
      <c r="C34" s="231"/>
      <c r="D34" s="232"/>
      <c r="E34" s="275"/>
      <c r="F34" s="276"/>
      <c r="G34" s="276"/>
      <c r="H34" s="276"/>
      <c r="I34" s="285"/>
      <c r="J34" s="283"/>
      <c r="K34" s="283"/>
      <c r="L34" s="283"/>
      <c r="M34" s="283"/>
      <c r="N34" s="283"/>
      <c r="O34" s="283"/>
      <c r="P34" s="283"/>
      <c r="Q34" s="283"/>
      <c r="R34" s="283"/>
      <c r="S34" s="283"/>
      <c r="T34" s="283"/>
      <c r="U34" s="283"/>
      <c r="V34" s="283"/>
      <c r="W34" s="283"/>
      <c r="X34" s="283"/>
      <c r="Y34" s="283"/>
      <c r="Z34" s="284"/>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145"/>
      <c r="B35" s="146"/>
      <c r="C35" s="271"/>
      <c r="D35" s="272"/>
      <c r="E35" s="277"/>
      <c r="F35" s="278"/>
      <c r="G35" s="278"/>
      <c r="H35" s="278"/>
      <c r="I35" s="286"/>
      <c r="J35" s="287"/>
      <c r="K35" s="287"/>
      <c r="L35" s="287"/>
      <c r="M35" s="287"/>
      <c r="N35" s="287"/>
      <c r="O35" s="287"/>
      <c r="P35" s="287"/>
      <c r="Q35" s="287"/>
      <c r="R35" s="287"/>
      <c r="S35" s="287"/>
      <c r="T35" s="287"/>
      <c r="U35" s="287"/>
      <c r="V35" s="287"/>
      <c r="W35" s="287"/>
      <c r="X35" s="287"/>
      <c r="Y35" s="287"/>
      <c r="Z35" s="288"/>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367" t="s">
        <v>46</v>
      </c>
      <c r="B36" s="368"/>
      <c r="C36" s="367" t="s">
        <v>47</v>
      </c>
      <c r="D36" s="373"/>
      <c r="E36" s="374"/>
      <c r="F36" s="375"/>
      <c r="G36" s="376"/>
      <c r="H36" s="376"/>
      <c r="I36" s="376"/>
      <c r="J36" s="376"/>
      <c r="K36" s="376"/>
      <c r="L36" s="376"/>
      <c r="M36" s="376"/>
      <c r="N36" s="376"/>
      <c r="O36" s="376"/>
      <c r="P36" s="376"/>
      <c r="Q36" s="376"/>
      <c r="R36" s="376"/>
      <c r="S36" s="376"/>
      <c r="T36" s="376"/>
      <c r="U36" s="376"/>
      <c r="V36" s="376"/>
      <c r="W36" s="376"/>
      <c r="X36" s="376"/>
      <c r="Y36" s="376"/>
      <c r="Z36" s="377"/>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369"/>
      <c r="B37" s="370"/>
      <c r="C37" s="381" t="s">
        <v>67</v>
      </c>
      <c r="D37" s="382"/>
      <c r="E37" s="383"/>
      <c r="F37" s="378"/>
      <c r="G37" s="379"/>
      <c r="H37" s="379"/>
      <c r="I37" s="379"/>
      <c r="J37" s="379"/>
      <c r="K37" s="379"/>
      <c r="L37" s="379"/>
      <c r="M37" s="379"/>
      <c r="N37" s="379"/>
      <c r="O37" s="379"/>
      <c r="P37" s="379"/>
      <c r="Q37" s="379"/>
      <c r="R37" s="379"/>
      <c r="S37" s="379"/>
      <c r="T37" s="379"/>
      <c r="U37" s="379"/>
      <c r="V37" s="379"/>
      <c r="W37" s="379"/>
      <c r="X37" s="379"/>
      <c r="Y37" s="379"/>
      <c r="Z37" s="380"/>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369"/>
      <c r="B38" s="370"/>
      <c r="C38" s="333" t="s">
        <v>48</v>
      </c>
      <c r="D38" s="334"/>
      <c r="E38" s="335"/>
      <c r="F38" s="331"/>
      <c r="G38" s="331"/>
      <c r="H38" s="331"/>
      <c r="I38" s="331"/>
      <c r="J38" s="331"/>
      <c r="K38" s="331"/>
      <c r="L38" s="331"/>
      <c r="M38" s="331"/>
      <c r="N38" s="331"/>
      <c r="O38" s="331"/>
      <c r="P38" s="331"/>
      <c r="Q38" s="384"/>
      <c r="R38" s="386" t="s">
        <v>49</v>
      </c>
      <c r="S38" s="334"/>
      <c r="T38" s="335"/>
      <c r="U38" s="390"/>
      <c r="V38" s="391"/>
      <c r="W38" s="391"/>
      <c r="X38" s="391"/>
      <c r="Y38" s="391"/>
      <c r="Z38" s="392"/>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369"/>
      <c r="B39" s="370"/>
      <c r="C39" s="396" t="s">
        <v>50</v>
      </c>
      <c r="D39" s="388"/>
      <c r="E39" s="389"/>
      <c r="F39" s="332"/>
      <c r="G39" s="332"/>
      <c r="H39" s="332"/>
      <c r="I39" s="332"/>
      <c r="J39" s="332"/>
      <c r="K39" s="332"/>
      <c r="L39" s="332"/>
      <c r="M39" s="332"/>
      <c r="N39" s="332"/>
      <c r="O39" s="332"/>
      <c r="P39" s="332"/>
      <c r="Q39" s="385"/>
      <c r="R39" s="387"/>
      <c r="S39" s="388"/>
      <c r="T39" s="389"/>
      <c r="U39" s="393"/>
      <c r="V39" s="394"/>
      <c r="W39" s="394"/>
      <c r="X39" s="394"/>
      <c r="Y39" s="394"/>
      <c r="Z39" s="395"/>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369"/>
      <c r="B40" s="370"/>
      <c r="C40" s="369" t="s">
        <v>51</v>
      </c>
      <c r="D40" s="397"/>
      <c r="E40" s="398"/>
      <c r="F40" s="346"/>
      <c r="G40" s="347"/>
      <c r="H40" s="347"/>
      <c r="I40" s="399" t="s">
        <v>9</v>
      </c>
      <c r="J40" s="328"/>
      <c r="K40" s="207"/>
      <c r="L40" s="399" t="s">
        <v>10</v>
      </c>
      <c r="M40" s="328"/>
      <c r="N40" s="207"/>
      <c r="O40" s="340" t="s">
        <v>23</v>
      </c>
      <c r="P40" s="342" t="s">
        <v>52</v>
      </c>
      <c r="Q40" s="343"/>
      <c r="R40" s="346"/>
      <c r="S40" s="347"/>
      <c r="T40" s="347"/>
      <c r="U40" s="347"/>
      <c r="V40" s="347"/>
      <c r="W40" s="347"/>
      <c r="X40" s="347"/>
      <c r="Y40" s="347"/>
      <c r="Z40" s="348"/>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371"/>
      <c r="B41" s="372"/>
      <c r="C41" s="350" t="s">
        <v>68</v>
      </c>
      <c r="D41" s="351"/>
      <c r="E41" s="352"/>
      <c r="F41" s="328"/>
      <c r="G41" s="207"/>
      <c r="H41" s="207"/>
      <c r="I41" s="151"/>
      <c r="J41" s="329"/>
      <c r="K41" s="330"/>
      <c r="L41" s="151"/>
      <c r="M41" s="329"/>
      <c r="N41" s="330"/>
      <c r="O41" s="341"/>
      <c r="P41" s="344"/>
      <c r="Q41" s="345"/>
      <c r="R41" s="328"/>
      <c r="S41" s="207"/>
      <c r="T41" s="207"/>
      <c r="U41" s="207"/>
      <c r="V41" s="207"/>
      <c r="W41" s="207"/>
      <c r="X41" s="207"/>
      <c r="Y41" s="207"/>
      <c r="Z41" s="349"/>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353" t="s">
        <v>54</v>
      </c>
      <c r="B42" s="354"/>
      <c r="C42" s="356" t="s">
        <v>69</v>
      </c>
      <c r="D42" s="357"/>
      <c r="E42" s="357"/>
      <c r="F42" s="357"/>
      <c r="G42" s="357"/>
      <c r="H42" s="357"/>
      <c r="I42" s="357"/>
      <c r="J42" s="357"/>
      <c r="K42" s="357"/>
      <c r="L42" s="357"/>
      <c r="M42" s="357"/>
      <c r="N42" s="357"/>
      <c r="O42" s="358" t="s">
        <v>55</v>
      </c>
      <c r="P42" s="359"/>
      <c r="Q42" s="359"/>
      <c r="R42" s="359"/>
      <c r="S42" s="359"/>
      <c r="T42" s="359"/>
      <c r="U42" s="359"/>
      <c r="V42" s="360"/>
      <c r="W42" s="361" t="s">
        <v>56</v>
      </c>
      <c r="X42" s="362"/>
      <c r="Y42" s="362"/>
      <c r="Z42" s="362"/>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354"/>
      <c r="B43" s="355"/>
      <c r="C43" s="110"/>
      <c r="D43" s="111"/>
      <c r="E43" s="111"/>
      <c r="F43" s="111"/>
      <c r="G43" s="111"/>
      <c r="H43" s="111"/>
      <c r="I43" s="111"/>
      <c r="J43" s="111"/>
      <c r="K43" s="111"/>
      <c r="L43" s="111"/>
      <c r="M43" s="111"/>
      <c r="N43" s="112"/>
      <c r="O43" s="363"/>
      <c r="P43" s="364"/>
      <c r="Q43" s="364"/>
      <c r="R43" s="364"/>
      <c r="S43" s="364"/>
      <c r="T43" s="364"/>
      <c r="U43" s="364"/>
      <c r="V43" s="365"/>
      <c r="W43" s="364"/>
      <c r="X43" s="364"/>
      <c r="Y43" s="364"/>
      <c r="Z43" s="366"/>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336" t="s">
        <v>53</v>
      </c>
      <c r="B44" s="337"/>
      <c r="C44" s="338"/>
      <c r="D44" s="339"/>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9" t="s">
        <v>171</v>
      </c>
      <c r="C46" s="19"/>
      <c r="D46" s="19"/>
      <c r="E46" s="19"/>
      <c r="F46" s="114"/>
      <c r="G46" s="109" t="s">
        <v>44</v>
      </c>
      <c r="H46" s="109"/>
      <c r="I46" s="114"/>
      <c r="J46" s="109" t="s">
        <v>45</v>
      </c>
      <c r="K46" s="19"/>
      <c r="L46" s="113"/>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M40:N41"/>
    <mergeCell ref="K38:K39"/>
    <mergeCell ref="L38:L39"/>
    <mergeCell ref="M38:M39"/>
    <mergeCell ref="N38:N39"/>
    <mergeCell ref="O38:O39"/>
    <mergeCell ref="P38:P39"/>
    <mergeCell ref="C38:E38"/>
    <mergeCell ref="F38:F39"/>
    <mergeCell ref="G38:G39"/>
    <mergeCell ref="H38:H39"/>
    <mergeCell ref="I38:I39"/>
    <mergeCell ref="J38:J39"/>
    <mergeCell ref="E31:H35"/>
    <mergeCell ref="C27:D28"/>
    <mergeCell ref="C29:D30"/>
    <mergeCell ref="E29:H30"/>
    <mergeCell ref="N29:Q30"/>
    <mergeCell ref="R29:R30"/>
    <mergeCell ref="E27:Z28"/>
    <mergeCell ref="I29:M30"/>
    <mergeCell ref="I31:Z31"/>
    <mergeCell ref="I32:Z35"/>
    <mergeCell ref="N25:P26"/>
    <mergeCell ref="Q25:S26"/>
    <mergeCell ref="T25:T26"/>
    <mergeCell ref="U25:W26"/>
    <mergeCell ref="X25:Y26"/>
    <mergeCell ref="Z25:Z26"/>
    <mergeCell ref="M25:M26"/>
    <mergeCell ref="E25:H26"/>
    <mergeCell ref="I25:L2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1:D1"/>
    <mergeCell ref="E1:V1"/>
    <mergeCell ref="W1:Z1"/>
    <mergeCell ref="A2:D3"/>
    <mergeCell ref="E2:V3"/>
    <mergeCell ref="W2:Z3"/>
    <mergeCell ref="A4:D4"/>
    <mergeCell ref="F4:J4"/>
    <mergeCell ref="K4:O4"/>
    <mergeCell ref="P4:Z4"/>
    <mergeCell ref="S11:T12"/>
    <mergeCell ref="L11:P11"/>
    <mergeCell ref="L9:P10"/>
    <mergeCell ref="C11:D12"/>
    <mergeCell ref="J11:K12"/>
    <mergeCell ref="Q11:R12"/>
    <mergeCell ref="Z11:Z12"/>
    <mergeCell ref="C9:D10"/>
    <mergeCell ref="J9:K10"/>
    <mergeCell ref="Q9:R10"/>
    <mergeCell ref="U11:U12"/>
  </mergeCells>
  <phoneticPr fontId="2"/>
  <conditionalFormatting sqref="C43">
    <cfRule type="expression" dxfId="51" priority="5">
      <formula>IF(AND($AI$43=TRUE,$C$43=""),TRUE,FALSE)</formula>
    </cfRule>
  </conditionalFormatting>
  <conditionalFormatting sqref="C9:D10 J9:K10 Q9:R10">
    <cfRule type="expression" dxfId="50" priority="39">
      <formula>IF(AND($C$9="□",$J$9="□",$Q$9="□"),TRUE,FALSE)</formula>
    </cfRule>
  </conditionalFormatting>
  <conditionalFormatting sqref="C17:D35">
    <cfRule type="expression" dxfId="49" priority="32">
      <formula>IF(AND($C$11="☑",$C$17="□",$C$19="□",$C$21="□",$C$27="□",$C$29="□",$C$31="□"),TRUE,FALSE)</formula>
    </cfRule>
  </conditionalFormatting>
  <conditionalFormatting sqref="C43:N43">
    <cfRule type="expression" dxfId="48" priority="17">
      <formula>IF(AND($AL$43=12,$AN$43=FALSE),TRUE,FALSE)</formula>
    </cfRule>
  </conditionalFormatting>
  <conditionalFormatting sqref="D43">
    <cfRule type="expression" dxfId="47" priority="6">
      <formula>IF(AND($AI$43=TRUE,$D$43=""),TRUE,FALSE)</formula>
    </cfRule>
  </conditionalFormatting>
  <conditionalFormatting sqref="E43">
    <cfRule type="expression" dxfId="46" priority="7">
      <formula>IF(AND($AI$43=TRUE,$E$43=""),TRUE,FALSE)</formula>
    </cfRule>
  </conditionalFormatting>
  <conditionalFormatting sqref="F4">
    <cfRule type="expression" dxfId="45" priority="52">
      <formula>IF($F$4="",TRUE,FALSE)</formula>
    </cfRule>
  </conditionalFormatting>
  <conditionalFormatting sqref="F5">
    <cfRule type="expression" dxfId="44" priority="51">
      <formula>IF($F$5="",TRUE,FALSE)</formula>
    </cfRule>
  </conditionalFormatting>
  <conditionalFormatting sqref="F43">
    <cfRule type="expression" dxfId="43" priority="8">
      <formula>IF(AND($AI$43=TRUE,$F$43=""),TRUE,FALSE)</formula>
    </cfRule>
  </conditionalFormatting>
  <conditionalFormatting sqref="F13:Z15 F16:L16">
    <cfRule type="expression" dxfId="42" priority="33">
      <formula>IF($C$13="☑",TRUE,FALSE)</formula>
    </cfRule>
  </conditionalFormatting>
  <conditionalFormatting sqref="G43">
    <cfRule type="expression" dxfId="41" priority="9">
      <formula>IF(AND($AI$43=TRUE,$G$43=""),TRUE,FALSE)</formula>
    </cfRule>
  </conditionalFormatting>
  <conditionalFormatting sqref="G7:I8">
    <cfRule type="expression" dxfId="40" priority="59">
      <formula>IF($G$7="",TRUE,FALSE)</formula>
    </cfRule>
  </conditionalFormatting>
  <conditionalFormatting sqref="H43">
    <cfRule type="expression" dxfId="39" priority="10">
      <formula>IF(AND($AI$43=TRUE,$H$43=""),TRUE,FALSE)</formula>
    </cfRule>
  </conditionalFormatting>
  <conditionalFormatting sqref="I19:I20">
    <cfRule type="expression" dxfId="38" priority="30">
      <formula>IF(AND($C$19="☑",$I$19="□",$N$19="□"),TRUE,FALSE)</formula>
    </cfRule>
  </conditionalFormatting>
  <conditionalFormatting sqref="I22 N22 S22">
    <cfRule type="expression" dxfId="37" priority="27">
      <formula>IF(AND($C$21="☑",$I$22="□",$N$22="□",$S$22="□"),TRUE,FALSE)</formula>
    </cfRule>
  </conditionalFormatting>
  <conditionalFormatting sqref="I24 N24 S24">
    <cfRule type="expression" dxfId="36" priority="26">
      <formula>IF(AND($C$21="☑",$I$24="□",$N$24="□",$S$24="□"),TRUE,FALSE)</formula>
    </cfRule>
  </conditionalFormatting>
  <conditionalFormatting sqref="I43">
    <cfRule type="expression" dxfId="35" priority="11">
      <formula>IF(AND($AI$43=TRUE,$I$43=""),TRUE,FALSE)</formula>
    </cfRule>
  </conditionalFormatting>
  <conditionalFormatting sqref="I25:L26">
    <cfRule type="expression" dxfId="34" priority="25">
      <formula>IF(AND($C$21="☑",$I$25=""),TRUE,FALSE)</formula>
    </cfRule>
  </conditionalFormatting>
  <conditionalFormatting sqref="I32:Z35">
    <cfRule type="expression" dxfId="33" priority="19">
      <formula>IF(AND($C$31="☑",$I$32=""),TRUE,FALSE)</formula>
    </cfRule>
  </conditionalFormatting>
  <conditionalFormatting sqref="J43">
    <cfRule type="expression" dxfId="32" priority="12">
      <formula>IF(AND($AI$43=TRUE,$J$43=""),TRUE,FALSE)</formula>
    </cfRule>
  </conditionalFormatting>
  <conditionalFormatting sqref="J9:K10">
    <cfRule type="expression" dxfId="31" priority="20">
      <formula>IF(AND($C$9="☑",$C$11="☑",$J$9="□"),TRUE,FALSE)</formula>
    </cfRule>
  </conditionalFormatting>
  <conditionalFormatting sqref="J11:K12 C11:D12 Q11:R12">
    <cfRule type="expression" dxfId="30" priority="38">
      <formula>IF(AND($C$11="□",$J$11="□",$Q$11="□"),TRUE,FALSE)</formula>
    </cfRule>
  </conditionalFormatting>
  <conditionalFormatting sqref="J11:K12">
    <cfRule type="expression" dxfId="29" priority="2">
      <formula>IF($Q$9="☑",TRUE,FALSE)</formula>
    </cfRule>
  </conditionalFormatting>
  <conditionalFormatting sqref="K4">
    <cfRule type="expression" dxfId="28" priority="54">
      <formula>IF($K$4="",TRUE,FALSE)</formula>
    </cfRule>
  </conditionalFormatting>
  <conditionalFormatting sqref="K5">
    <cfRule type="expression" dxfId="27" priority="53">
      <formula>IF($K$5="",TRUE,FALSE)</formula>
    </cfRule>
  </conditionalFormatting>
  <conditionalFormatting sqref="K43">
    <cfRule type="expression" dxfId="26" priority="13">
      <formula>IF(AND($AI$43=TRUE,$K$43=""),TRUE,FALSE)</formula>
    </cfRule>
  </conditionalFormatting>
  <conditionalFormatting sqref="K7:M8">
    <cfRule type="expression" dxfId="25" priority="58">
      <formula>IF($K$7="",TRUE,FALSE)</formula>
    </cfRule>
  </conditionalFormatting>
  <conditionalFormatting sqref="L43">
    <cfRule type="expression" dxfId="24" priority="14">
      <formula>IF(AND($AI$43=TRUE,$L$43=""),TRUE,FALSE)</formula>
    </cfRule>
  </conditionalFormatting>
  <conditionalFormatting sqref="M12">
    <cfRule type="expression" dxfId="23" priority="37">
      <formula>IF(AND($J$11="☑",$M$12=""),TRUE,FALSE)</formula>
    </cfRule>
  </conditionalFormatting>
  <conditionalFormatting sqref="M43">
    <cfRule type="expression" dxfId="22" priority="15">
      <formula>IF(AND($AI$43=TRUE,$M$43=""),TRUE,FALSE)</formula>
    </cfRule>
  </conditionalFormatting>
  <conditionalFormatting sqref="N19:N20">
    <cfRule type="expression" dxfId="21" priority="31">
      <formula>IF(AND($C$19="☑",$I$19="□",$N$19="□"),TRUE,FALSE)</formula>
    </cfRule>
  </conditionalFormatting>
  <conditionalFormatting sqref="N43">
    <cfRule type="expression" dxfId="20" priority="16">
      <formula>IF(AND($AI$43=TRUE,$N$43=""),TRUE,FALSE)</formula>
    </cfRule>
  </conditionalFormatting>
  <conditionalFormatting sqref="N29:Q30">
    <cfRule type="expression" dxfId="19" priority="22">
      <formula>IF(AND($C$29="☑",$N$29=""),TRUE,FALSE)</formula>
    </cfRule>
  </conditionalFormatting>
  <conditionalFormatting sqref="O12">
    <cfRule type="expression" dxfId="18" priority="18">
      <formula>IF(AND($J$11="☑",$O$12=""),TRUE,FALSE)</formula>
    </cfRule>
  </conditionalFormatting>
  <conditionalFormatting sqref="O7:Q8">
    <cfRule type="expression" dxfId="17" priority="57">
      <formula>IF($O$7="",TRUE,FALSE)</formula>
    </cfRule>
  </conditionalFormatting>
  <conditionalFormatting sqref="P5:P6">
    <cfRule type="expression" dxfId="16" priority="63">
      <formula>IF(AND($P$5="□",$P$6="□"),TRUE,FALSE)</formula>
    </cfRule>
  </conditionalFormatting>
  <conditionalFormatting sqref="Q16:R16">
    <cfRule type="expression" dxfId="15" priority="35">
      <formula>IF(AND($C$13="☑",$Q$16=""),TRUE,FALSE)</formula>
    </cfRule>
  </conditionalFormatting>
  <conditionalFormatting sqref="Q25:S26">
    <cfRule type="expression" dxfId="14" priority="24">
      <formula>IF(AND($C$21="☑",$Q$25=""),TRUE,FALSE)</formula>
    </cfRule>
  </conditionalFormatting>
  <conditionalFormatting sqref="R5:S6">
    <cfRule type="expression" dxfId="13" priority="62">
      <formula>IF($R$5="",TRUE,FALSE)</formula>
    </cfRule>
  </conditionalFormatting>
  <conditionalFormatting sqref="S30 W30">
    <cfRule type="expression" dxfId="12" priority="21">
      <formula>IF(AND($C$29="☑",$S$30="□",$W$30="□"),TRUE,FALSE)</formula>
    </cfRule>
  </conditionalFormatting>
  <conditionalFormatting sqref="U5:V6">
    <cfRule type="expression" dxfId="11" priority="61">
      <formula>IF($U$5="",TRUE,FALSE)</formula>
    </cfRule>
  </conditionalFormatting>
  <conditionalFormatting sqref="U7:Z8">
    <cfRule type="expression" dxfId="10" priority="1">
      <formula>IF(AND($C$13="☑",$U$7=""),TRUE,FALSE)</formula>
    </cfRule>
  </conditionalFormatting>
  <conditionalFormatting sqref="V11:Y12">
    <cfRule type="expression" dxfId="9" priority="4">
      <formula>IF(AND(Q11="☑",V11=""),TRUE,FALSE)</formula>
    </cfRule>
  </conditionalFormatting>
  <conditionalFormatting sqref="W16:X16">
    <cfRule type="expression" dxfId="8" priority="34">
      <formula>IF(AND($C$13="☑",$W$16=""),TRUE,FALSE)</formula>
    </cfRule>
  </conditionalFormatting>
  <conditionalFormatting sqref="X5:Y6">
    <cfRule type="expression" dxfId="7" priority="60">
      <formula>IF($X$5="",TRUE,FALSE)</formula>
    </cfRule>
  </conditionalFormatting>
  <conditionalFormatting sqref="X25:Y26">
    <cfRule type="expression" dxfId="6"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A45:Z50 E44:Z44 E2:Z3 I32:Z35"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&amp;C&amp;16退社（保険喪失）　連絡票&amp;R&amp;8手続連絡　Ｔ22-02</oddHeader>
    <oddFooter xml:space="preserve">&amp;L&amp;D&amp;C&amp;"游ゴシック,標準"&amp;8浜松商工会議所　電話：053-452-1113　メール：rouho@hamamatsu-cci.or.jp&amp;R（　/　）
</oddFooter>
  </headerFooter>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7D-6888-421B-9A43-E8DCCDC3B54C}">
  <sheetPr>
    <pageSetUpPr fitToPage="1"/>
  </sheetPr>
  <dimension ref="A1:BI40"/>
  <sheetViews>
    <sheetView showGridLines="0" zoomScaleNormal="100" workbookViewId="0">
      <selection activeCell="AG10" sqref="AG10"/>
    </sheetView>
  </sheetViews>
  <sheetFormatPr defaultColWidth="2.6640625" defaultRowHeight="9.5"/>
  <cols>
    <col min="1" max="1" width="3.5" style="36" customWidth="1"/>
    <col min="2" max="2" width="2.58203125" style="33" customWidth="1"/>
    <col min="3" max="3" width="1.58203125" style="33" customWidth="1"/>
    <col min="4" max="4" width="2.4140625" style="33" customWidth="1"/>
    <col min="5" max="5" width="2.1640625" style="33" customWidth="1"/>
    <col min="6" max="6" width="2.4140625" style="33" customWidth="1"/>
    <col min="7" max="7" width="1.33203125" style="33" customWidth="1"/>
    <col min="8" max="8" width="2.4140625" style="33" customWidth="1"/>
    <col min="9" max="9" width="1.1640625" style="33" customWidth="1"/>
    <col min="10" max="10" width="2.58203125" style="33" customWidth="1"/>
    <col min="11" max="11" width="1.58203125" style="33" customWidth="1"/>
    <col min="12" max="12" width="2.58203125" style="33" customWidth="1"/>
    <col min="13" max="13" width="1.58203125" style="33" customWidth="1"/>
    <col min="14" max="14" width="2.4140625" style="33" customWidth="1"/>
    <col min="15" max="15" width="2.1640625" style="33" customWidth="1"/>
    <col min="16" max="16" width="2.4140625" style="33" customWidth="1"/>
    <col min="17" max="17" width="1.33203125" style="33" customWidth="1"/>
    <col min="18" max="18" width="2.4140625" style="33" customWidth="1"/>
    <col min="19" max="19" width="1.1640625" style="33" customWidth="1"/>
    <col min="20" max="20" width="2.58203125" style="33" customWidth="1"/>
    <col min="21" max="21" width="1.58203125" style="33" customWidth="1"/>
    <col min="22" max="22" width="1.33203125" style="33" customWidth="1"/>
    <col min="23" max="23" width="8.33203125" style="33" customWidth="1"/>
    <col min="24" max="24" width="7.33203125" style="33" customWidth="1"/>
    <col min="25" max="25" width="2.08203125" style="33" customWidth="1"/>
    <col min="26" max="26" width="1.33203125" style="33" customWidth="1"/>
    <col min="27" max="27" width="4.4140625" style="33" customWidth="1"/>
    <col min="28" max="28" width="3" style="33" customWidth="1"/>
    <col min="29" max="29" width="1" style="33" customWidth="1"/>
    <col min="30" max="30" width="2.58203125" style="33" customWidth="1"/>
    <col min="31" max="32" width="3.6640625" style="33" customWidth="1"/>
    <col min="33" max="33" width="79.75" style="33" bestFit="1" customWidth="1"/>
    <col min="34" max="34" width="3.4140625" style="33" customWidth="1"/>
    <col min="35" max="35" width="6.58203125" style="34" hidden="1" customWidth="1"/>
    <col min="36" max="36" width="2.1640625" style="33" hidden="1" customWidth="1"/>
    <col min="37" max="38" width="6.58203125" style="34" hidden="1" customWidth="1"/>
    <col min="39" max="39" width="2.1640625" style="33" hidden="1" customWidth="1"/>
    <col min="40" max="41" width="6.58203125" style="34" hidden="1" customWidth="1"/>
    <col min="42" max="42" width="2.6640625" style="35" customWidth="1"/>
    <col min="43" max="43" width="6.5" style="35" customWidth="1"/>
    <col min="44" max="44" width="9.9140625" style="35" customWidth="1"/>
    <col min="45" max="53" width="2.6640625" style="33" customWidth="1"/>
    <col min="54" max="16384" width="2.6640625" style="33"/>
  </cols>
  <sheetData>
    <row r="1" spans="1:61" ht="7.5" customHeight="1" thickBot="1">
      <c r="A1" s="31"/>
      <c r="B1" s="32"/>
      <c r="C1" s="32"/>
      <c r="D1" s="32"/>
      <c r="E1" s="32"/>
      <c r="F1" s="32"/>
      <c r="G1" s="32"/>
      <c r="H1" s="32"/>
      <c r="I1" s="32"/>
    </row>
    <row r="2" spans="1:61" ht="23" customHeight="1" thickBot="1">
      <c r="C2" s="426" t="s">
        <v>115</v>
      </c>
      <c r="D2" s="426"/>
      <c r="E2" s="426"/>
      <c r="F2" s="426"/>
      <c r="G2" s="426"/>
      <c r="H2" s="426"/>
      <c r="I2" s="426"/>
      <c r="J2" s="426"/>
      <c r="K2" s="426"/>
      <c r="L2" s="426"/>
      <c r="M2" s="426"/>
      <c r="N2" s="426"/>
      <c r="O2" s="426"/>
      <c r="P2" s="426"/>
      <c r="Q2" s="426"/>
      <c r="R2" s="426"/>
      <c r="S2" s="426"/>
      <c r="T2" s="426"/>
      <c r="U2" s="426"/>
      <c r="V2" s="426"/>
      <c r="W2" s="426"/>
      <c r="X2" s="427" t="s">
        <v>116</v>
      </c>
      <c r="Y2" s="427"/>
      <c r="Z2" s="427"/>
      <c r="AA2" s="428"/>
      <c r="AB2" s="429"/>
      <c r="AC2" s="430"/>
      <c r="AD2" s="430"/>
      <c r="AE2" s="430"/>
      <c r="AF2" s="431"/>
      <c r="AG2" s="37" t="s">
        <v>117</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ht="23" customHeight="1" thickBot="1">
      <c r="C3" s="426"/>
      <c r="D3" s="426"/>
      <c r="E3" s="426"/>
      <c r="F3" s="426"/>
      <c r="G3" s="426"/>
      <c r="H3" s="426"/>
      <c r="I3" s="426"/>
      <c r="J3" s="426"/>
      <c r="K3" s="426"/>
      <c r="L3" s="426"/>
      <c r="M3" s="426"/>
      <c r="N3" s="426"/>
      <c r="O3" s="426"/>
      <c r="P3" s="426"/>
      <c r="Q3" s="426"/>
      <c r="R3" s="426"/>
      <c r="S3" s="426"/>
      <c r="T3" s="426"/>
      <c r="U3" s="426"/>
      <c r="V3" s="426"/>
      <c r="W3" s="426"/>
      <c r="X3" s="39"/>
      <c r="Y3" s="40"/>
      <c r="Z3" s="40"/>
      <c r="AA3" s="41" t="s">
        <v>118</v>
      </c>
      <c r="AB3" s="432"/>
      <c r="AC3" s="433"/>
      <c r="AD3" s="433"/>
      <c r="AE3" s="433"/>
      <c r="AF3" s="434"/>
      <c r="AG3" s="39"/>
      <c r="AI3" s="33"/>
    </row>
    <row r="4" spans="1:61" ht="23" customHeight="1">
      <c r="B4" s="435" t="s">
        <v>119</v>
      </c>
      <c r="C4" s="436"/>
      <c r="D4" s="436"/>
      <c r="E4" s="436"/>
      <c r="F4" s="436"/>
      <c r="G4" s="436"/>
      <c r="H4" s="436"/>
      <c r="I4" s="436"/>
      <c r="J4" s="436"/>
      <c r="K4" s="436"/>
      <c r="L4" s="436"/>
      <c r="M4" s="436"/>
      <c r="N4" s="436"/>
      <c r="O4" s="436"/>
      <c r="P4" s="436"/>
      <c r="Q4" s="436"/>
      <c r="R4" s="436"/>
      <c r="S4" s="436"/>
      <c r="T4" s="436"/>
      <c r="U4" s="436"/>
      <c r="V4" s="436"/>
      <c r="W4" s="436"/>
      <c r="X4" s="39"/>
      <c r="Y4" s="40"/>
      <c r="Z4" s="40"/>
      <c r="AA4" s="41" t="s">
        <v>120</v>
      </c>
      <c r="AB4" s="437"/>
      <c r="AC4" s="438"/>
      <c r="AD4" s="438"/>
      <c r="AE4" s="438"/>
      <c r="AF4" s="439"/>
      <c r="AG4" s="42" t="s">
        <v>121</v>
      </c>
    </row>
    <row r="5" spans="1:61" ht="40.5" customHeight="1">
      <c r="B5" s="440" t="s">
        <v>122</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row>
    <row r="6" spans="1:61" ht="23.25" customHeight="1">
      <c r="B6" s="441" t="s">
        <v>123</v>
      </c>
      <c r="C6" s="444" t="s">
        <v>124</v>
      </c>
      <c r="D6" s="444"/>
      <c r="E6" s="445"/>
      <c r="F6" s="446"/>
      <c r="G6" s="447"/>
      <c r="H6" s="447"/>
      <c r="I6" s="447"/>
      <c r="J6" s="447"/>
      <c r="K6" s="447"/>
      <c r="L6" s="447"/>
      <c r="M6" s="447"/>
      <c r="N6" s="447"/>
      <c r="O6" s="447"/>
      <c r="P6" s="447"/>
      <c r="Q6" s="447"/>
      <c r="R6" s="447"/>
      <c r="S6" s="447"/>
      <c r="T6" s="447"/>
      <c r="U6" s="447"/>
      <c r="V6" s="447"/>
      <c r="W6" s="447"/>
      <c r="X6" s="447"/>
      <c r="Y6" s="447"/>
      <c r="Z6" s="448"/>
      <c r="AA6" s="449" t="s">
        <v>125</v>
      </c>
      <c r="AB6" s="451" t="str">
        <f>IF(OR(AB3="",AB4=""),"令和",TEXT(AB3,"ggg"))</f>
        <v>令和</v>
      </c>
      <c r="AC6" s="453" t="str">
        <f>IF(OR(AB3="",AB4=""),"",TEXT(AB3,"e"))</f>
        <v/>
      </c>
      <c r="AD6" s="454"/>
      <c r="AE6" s="457" t="str">
        <f>IF(OR(AB3="",AB4=""),"",MONTH(AB3))</f>
        <v/>
      </c>
      <c r="AF6" s="459" t="str">
        <f>IF(OR(AB3="",AB4=""),"",DAY(AB3))</f>
        <v/>
      </c>
    </row>
    <row r="7" spans="1:61" ht="23.25" customHeight="1">
      <c r="B7" s="442"/>
      <c r="C7" s="461" t="s">
        <v>126</v>
      </c>
      <c r="D7" s="461"/>
      <c r="E7" s="462"/>
      <c r="F7" s="463"/>
      <c r="G7" s="464"/>
      <c r="H7" s="464"/>
      <c r="I7" s="464"/>
      <c r="J7" s="464"/>
      <c r="K7" s="464"/>
      <c r="L7" s="464"/>
      <c r="M7" s="464"/>
      <c r="N7" s="464"/>
      <c r="O7" s="464"/>
      <c r="P7" s="464"/>
      <c r="Q7" s="464"/>
      <c r="R7" s="464"/>
      <c r="S7" s="464"/>
      <c r="T7" s="464"/>
      <c r="U7" s="464"/>
      <c r="V7" s="464"/>
      <c r="W7" s="464"/>
      <c r="X7" s="464"/>
      <c r="Y7" s="464"/>
      <c r="Z7" s="465"/>
      <c r="AA7" s="450"/>
      <c r="AB7" s="452"/>
      <c r="AC7" s="455"/>
      <c r="AD7" s="456"/>
      <c r="AE7" s="458"/>
      <c r="AF7" s="460"/>
      <c r="AH7" s="44"/>
      <c r="AJ7" s="34"/>
      <c r="AM7" s="34"/>
      <c r="AS7" s="34"/>
    </row>
    <row r="8" spans="1:61" ht="24" customHeight="1">
      <c r="B8" s="442"/>
      <c r="C8" s="466" t="s">
        <v>127</v>
      </c>
      <c r="D8" s="466"/>
      <c r="E8" s="467"/>
      <c r="F8" s="468"/>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70"/>
      <c r="AG8" s="43"/>
      <c r="AI8" s="45" t="s">
        <v>128</v>
      </c>
    </row>
    <row r="9" spans="1:61" ht="24" customHeight="1">
      <c r="B9" s="442"/>
      <c r="C9" s="466" t="s">
        <v>129</v>
      </c>
      <c r="D9" s="466"/>
      <c r="E9" s="467"/>
      <c r="F9" s="471"/>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3"/>
      <c r="AG9" s="43"/>
      <c r="AI9" s="45" t="s">
        <v>130</v>
      </c>
    </row>
    <row r="10" spans="1:61" ht="24" customHeight="1">
      <c r="B10" s="443"/>
      <c r="C10" s="474" t="s">
        <v>131</v>
      </c>
      <c r="D10" s="474"/>
      <c r="E10" s="475"/>
      <c r="F10" s="476"/>
      <c r="G10" s="477"/>
      <c r="H10" s="477"/>
      <c r="I10" s="477"/>
      <c r="J10" s="477"/>
      <c r="K10" s="477"/>
      <c r="L10" s="477"/>
      <c r="M10" s="477"/>
      <c r="N10" s="477"/>
      <c r="O10" s="477"/>
      <c r="P10" s="477"/>
      <c r="Q10" s="477"/>
      <c r="R10" s="477"/>
      <c r="S10" s="477"/>
      <c r="T10" s="477"/>
      <c r="U10" s="477"/>
      <c r="V10" s="478"/>
      <c r="W10" s="479" t="s">
        <v>132</v>
      </c>
      <c r="X10" s="475"/>
      <c r="Y10" s="480"/>
      <c r="Z10" s="481"/>
      <c r="AA10" s="481"/>
      <c r="AB10" s="481"/>
      <c r="AC10" s="481"/>
      <c r="AD10" s="481"/>
      <c r="AE10" s="481"/>
      <c r="AF10" s="482"/>
      <c r="AI10" s="45" t="s">
        <v>133</v>
      </c>
    </row>
    <row r="11" spans="1:61" ht="22.5" customHeight="1">
      <c r="B11" s="483" t="s">
        <v>134</v>
      </c>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5"/>
    </row>
    <row r="12" spans="1:61" ht="13.5" customHeight="1">
      <c r="B12" s="486" t="s">
        <v>135</v>
      </c>
      <c r="C12" s="487"/>
      <c r="D12" s="487"/>
      <c r="E12" s="487"/>
      <c r="F12" s="487"/>
      <c r="G12" s="487"/>
      <c r="H12" s="487"/>
      <c r="I12" s="488"/>
      <c r="J12" s="493" t="s">
        <v>136</v>
      </c>
      <c r="K12" s="494"/>
      <c r="L12" s="498" t="s">
        <v>137</v>
      </c>
      <c r="M12" s="499"/>
      <c r="N12" s="499"/>
      <c r="O12" s="499"/>
      <c r="P12" s="499"/>
      <c r="Q12" s="499"/>
      <c r="R12" s="499"/>
      <c r="S12" s="500"/>
      <c r="T12" s="504" t="s">
        <v>136</v>
      </c>
      <c r="U12" s="494"/>
      <c r="V12" s="506" t="s">
        <v>138</v>
      </c>
      <c r="W12" s="507"/>
      <c r="X12" s="507"/>
      <c r="Y12" s="507"/>
      <c r="Z12" s="507"/>
      <c r="AA12" s="507"/>
      <c r="AB12" s="507"/>
      <c r="AC12" s="508"/>
      <c r="AD12" s="506" t="s">
        <v>139</v>
      </c>
      <c r="AE12" s="507"/>
      <c r="AF12" s="513"/>
    </row>
    <row r="13" spans="1:61" ht="23.25" customHeight="1">
      <c r="B13" s="489"/>
      <c r="C13" s="490"/>
      <c r="D13" s="490"/>
      <c r="E13" s="490"/>
      <c r="F13" s="491"/>
      <c r="G13" s="491"/>
      <c r="H13" s="491"/>
      <c r="I13" s="492"/>
      <c r="J13" s="495"/>
      <c r="K13" s="496"/>
      <c r="L13" s="501"/>
      <c r="M13" s="502"/>
      <c r="N13" s="502"/>
      <c r="O13" s="502"/>
      <c r="P13" s="502"/>
      <c r="Q13" s="502"/>
      <c r="R13" s="502"/>
      <c r="S13" s="503"/>
      <c r="T13" s="505"/>
      <c r="U13" s="496"/>
      <c r="V13" s="509"/>
      <c r="W13" s="510"/>
      <c r="X13" s="511"/>
      <c r="Y13" s="511"/>
      <c r="Z13" s="510"/>
      <c r="AA13" s="510"/>
      <c r="AB13" s="510"/>
      <c r="AC13" s="512"/>
      <c r="AD13" s="514"/>
      <c r="AE13" s="511"/>
      <c r="AF13" s="515"/>
    </row>
    <row r="14" spans="1:61" ht="21.75" customHeight="1">
      <c r="B14" s="516" t="s">
        <v>149</v>
      </c>
      <c r="C14" s="517"/>
      <c r="D14" s="517"/>
      <c r="E14" s="517"/>
      <c r="F14" s="518" t="str">
        <f>IF(OR(AB3="",AB4=""),"  月　　日",AB3+1)</f>
        <v xml:space="preserve">  月　　日</v>
      </c>
      <c r="G14" s="518"/>
      <c r="H14" s="518"/>
      <c r="I14" s="519"/>
      <c r="J14" s="497"/>
      <c r="K14" s="496"/>
      <c r="L14" s="501"/>
      <c r="M14" s="502"/>
      <c r="N14" s="502"/>
      <c r="O14" s="502"/>
      <c r="P14" s="502"/>
      <c r="Q14" s="502"/>
      <c r="R14" s="502"/>
      <c r="S14" s="503"/>
      <c r="T14" s="505"/>
      <c r="U14" s="496"/>
      <c r="V14" s="520" t="s">
        <v>140</v>
      </c>
      <c r="W14" s="521"/>
      <c r="X14" s="522" t="s">
        <v>141</v>
      </c>
      <c r="Y14" s="522"/>
      <c r="Z14" s="523" t="s">
        <v>142</v>
      </c>
      <c r="AA14" s="523"/>
      <c r="AB14" s="523"/>
      <c r="AC14" s="524"/>
      <c r="AD14" s="514"/>
      <c r="AE14" s="511"/>
      <c r="AF14" s="515"/>
      <c r="AI14" s="33">
        <f>IF(AB3=EOMONTH(AB3,0),31,0)</f>
        <v>0</v>
      </c>
      <c r="AJ14" s="34"/>
      <c r="AM14" s="34"/>
      <c r="AT14" s="34"/>
      <c r="AX14" s="34"/>
    </row>
    <row r="15" spans="1:61" ht="25.5" customHeight="1">
      <c r="A15" s="36">
        <v>1</v>
      </c>
      <c r="B15" s="525" t="str">
        <f>IF(OR(AB3="",AB4=""),"  月　　日",IF(EDATE($F$14,-1)&lt;$AB$2,$AB$2,EDATE($F$14,-1)))</f>
        <v xml:space="preserve">  月　　日</v>
      </c>
      <c r="C15" s="526"/>
      <c r="D15" s="526"/>
      <c r="E15" s="64" t="s">
        <v>143</v>
      </c>
      <c r="F15" s="527" t="s">
        <v>144</v>
      </c>
      <c r="G15" s="527"/>
      <c r="H15" s="527"/>
      <c r="I15" s="528"/>
      <c r="J15" s="65"/>
      <c r="K15" s="46" t="s">
        <v>145</v>
      </c>
      <c r="L15" s="529" t="str">
        <f>IF(OR(AB3="",AB4=""),"  月　　日",IF(AO16+1&lt;$AB$2,$AB$2,AO16+1))</f>
        <v xml:space="preserve">  月　　日</v>
      </c>
      <c r="M15" s="529"/>
      <c r="N15" s="529"/>
      <c r="O15" s="47" t="s">
        <v>143</v>
      </c>
      <c r="P15" s="530" t="s">
        <v>144</v>
      </c>
      <c r="Q15" s="530"/>
      <c r="R15" s="530"/>
      <c r="S15" s="530"/>
      <c r="T15" s="48"/>
      <c r="U15" s="49" t="s">
        <v>145</v>
      </c>
      <c r="V15" s="531"/>
      <c r="W15" s="532"/>
      <c r="X15" s="533"/>
      <c r="Y15" s="534"/>
      <c r="Z15" s="535">
        <f>SUM(V15:Y15)</f>
        <v>0</v>
      </c>
      <c r="AA15" s="536"/>
      <c r="AB15" s="536"/>
      <c r="AC15" s="537"/>
      <c r="AD15" s="538"/>
      <c r="AE15" s="539"/>
      <c r="AF15" s="540"/>
      <c r="AG15" s="50" t="s">
        <v>158</v>
      </c>
      <c r="AI15" s="541" t="s">
        <v>146</v>
      </c>
      <c r="AJ15" s="541"/>
      <c r="AK15" s="541"/>
      <c r="AL15" s="541"/>
      <c r="AM15" s="541"/>
      <c r="AN15" s="541"/>
      <c r="AO15" s="541"/>
      <c r="AT15" s="34"/>
      <c r="AU15" s="34"/>
      <c r="AV15" s="34"/>
      <c r="AW15" s="34"/>
      <c r="AX15" s="34"/>
      <c r="AY15" s="34"/>
      <c r="AZ15" s="34"/>
      <c r="BA15" s="34"/>
    </row>
    <row r="16" spans="1:61" ht="25.5" customHeight="1">
      <c r="A16" s="36">
        <v>2</v>
      </c>
      <c r="B16" s="542" t="str">
        <f>IF(F16="  月　　日","  月　　日",IF(EDATE($F$14,-2)&lt;$AB$2,$AB$2,EDATE($F$14,-2)))</f>
        <v xml:space="preserve">  月　　日</v>
      </c>
      <c r="C16" s="543"/>
      <c r="D16" s="543"/>
      <c r="E16" s="47" t="s">
        <v>143</v>
      </c>
      <c r="F16" s="544" t="str">
        <f>IF(OR(AB3="",AB4=""),"  月　　日",IF(B15=$AB$2,"  月　　日",B15-1))</f>
        <v xml:space="preserve">  月　　日</v>
      </c>
      <c r="G16" s="544"/>
      <c r="H16" s="544"/>
      <c r="I16" s="545"/>
      <c r="J16" s="51"/>
      <c r="K16" s="46" t="s">
        <v>147</v>
      </c>
      <c r="L16" s="546" t="str">
        <f>IF(P16="  月　　日","  月　　日",IF(AK17+1&lt;$AB$2,$AB$2,AK17+1))</f>
        <v xml:space="preserve">  月　　日</v>
      </c>
      <c r="M16" s="543"/>
      <c r="N16" s="543"/>
      <c r="O16" s="47" t="s">
        <v>143</v>
      </c>
      <c r="P16" s="543" t="str">
        <f>IF(OR(AB3="",AB4=""),"  月　　日",IF(L15=$AB$2, "  月　　日",AO16))</f>
        <v xml:space="preserve">  月　　日</v>
      </c>
      <c r="Q16" s="543"/>
      <c r="R16" s="543"/>
      <c r="S16" s="543"/>
      <c r="T16" s="48"/>
      <c r="U16" s="49" t="s">
        <v>145</v>
      </c>
      <c r="V16" s="531"/>
      <c r="W16" s="532"/>
      <c r="X16" s="531"/>
      <c r="Y16" s="547"/>
      <c r="Z16" s="535">
        <f t="shared" ref="Z16:Z34" si="0">SUM(V16:Y16)</f>
        <v>0</v>
      </c>
      <c r="AA16" s="536"/>
      <c r="AB16" s="536"/>
      <c r="AC16" s="537"/>
      <c r="AD16" s="538"/>
      <c r="AE16" s="539"/>
      <c r="AF16" s="540"/>
      <c r="AG16" s="50"/>
      <c r="AI16" s="52">
        <f>DATE(YEAR(AB3),MONTH(AB3),$AB$4)</f>
        <v>0</v>
      </c>
      <c r="AJ16" s="53"/>
      <c r="AK16" s="52">
        <f>IF(AI16&gt;=EOMONTH($AB$3,0),EOMONTH($AB$3,0),AI16)</f>
        <v>0</v>
      </c>
      <c r="AL16" s="52" t="e">
        <f>DATE(YEAR(AB3),MONTH(AB3)-1,$AB$4)</f>
        <v>#NUM!</v>
      </c>
      <c r="AM16" s="53"/>
      <c r="AN16" s="52" t="e">
        <f>IF(AL16&gt;=EOMONTH(AB3,-1),EOMONTH(AB3,-1),AL16)</f>
        <v>#NUM!</v>
      </c>
      <c r="AO16" s="52" t="e">
        <f>IF(OR(AB4=AI14,AB4&gt;=AF6),AN16,AK16)</f>
        <v>#NUM!</v>
      </c>
      <c r="AQ16" s="34"/>
      <c r="AT16" s="34"/>
      <c r="AU16" s="34"/>
      <c r="AV16" s="34"/>
      <c r="AW16" s="34"/>
      <c r="AX16" s="34"/>
      <c r="AY16" s="34"/>
      <c r="AZ16" s="34"/>
      <c r="BA16" s="34"/>
    </row>
    <row r="17" spans="1:53" ht="25.5" customHeight="1">
      <c r="A17" s="36">
        <v>3</v>
      </c>
      <c r="B17" s="573" t="str">
        <f>IF(F17="  月　　日","  月　　日",IF(EDATE($F$14,-3)&lt;$AB$2,$AB$2,EDATE($F$14,-3)))</f>
        <v xml:space="preserve">  月　　日</v>
      </c>
      <c r="C17" s="574"/>
      <c r="D17" s="574"/>
      <c r="E17" s="54" t="s">
        <v>143</v>
      </c>
      <c r="F17" s="575" t="str">
        <f t="shared" ref="F17:F25" si="1">IF(OR(B16=$AB$2,B16="  月　　日"),"  月　　日",B16-1)</f>
        <v xml:space="preserve">  月　　日</v>
      </c>
      <c r="G17" s="575"/>
      <c r="H17" s="575"/>
      <c r="I17" s="576"/>
      <c r="J17" s="55"/>
      <c r="K17" s="56" t="s">
        <v>147</v>
      </c>
      <c r="L17" s="577" t="str">
        <f>IF(P17="  月　　日","  月　　日",IF(AK18+1&lt;$AB$2,$AB$2,AK18+1))</f>
        <v xml:space="preserve">  月　　日</v>
      </c>
      <c r="M17" s="574"/>
      <c r="N17" s="574"/>
      <c r="O17" s="54" t="s">
        <v>143</v>
      </c>
      <c r="P17" s="574" t="str">
        <f>IF(OR(L16=$AB$2,L16= "  月　　日"),"  月　　日",AK17)</f>
        <v xml:space="preserve">  月　　日</v>
      </c>
      <c r="Q17" s="574"/>
      <c r="R17" s="574"/>
      <c r="S17" s="574"/>
      <c r="T17" s="66"/>
      <c r="U17" s="57" t="s">
        <v>145</v>
      </c>
      <c r="V17" s="578"/>
      <c r="W17" s="579"/>
      <c r="X17" s="578"/>
      <c r="Y17" s="580"/>
      <c r="Z17" s="548">
        <f t="shared" si="0"/>
        <v>0</v>
      </c>
      <c r="AA17" s="549"/>
      <c r="AB17" s="549"/>
      <c r="AC17" s="550"/>
      <c r="AD17" s="551"/>
      <c r="AE17" s="552"/>
      <c r="AF17" s="553"/>
      <c r="AG17" s="40" t="s">
        <v>163</v>
      </c>
      <c r="AI17" s="52" t="e">
        <f>DATE(YEAR(AO16),MONTH(AO16)-1,$AB$4)</f>
        <v>#NUM!</v>
      </c>
      <c r="AJ17" s="53"/>
      <c r="AK17" s="52" t="e">
        <f>IF(AI17&gt;=EOMONTH($AO$16,-1),EOMONTH($AO$16,-1),AI17)</f>
        <v>#NUM!</v>
      </c>
      <c r="AL17" s="554"/>
      <c r="AM17" s="555"/>
      <c r="AN17" s="555"/>
      <c r="AO17" s="556"/>
      <c r="AT17" s="34"/>
      <c r="AU17" s="34"/>
      <c r="AV17" s="34"/>
      <c r="AW17" s="34"/>
      <c r="AX17" s="34"/>
      <c r="AY17" s="34"/>
      <c r="AZ17" s="34"/>
      <c r="BA17" s="34"/>
    </row>
    <row r="18" spans="1:53" ht="25.5" customHeight="1">
      <c r="A18" s="36">
        <v>4</v>
      </c>
      <c r="B18" s="563" t="str">
        <f>IF(F18="  月　　日","  月　　日",IF(EDATE($F$14,-4)&lt;$AB$2,$AB$2,EDATE($F$14,-4)))</f>
        <v xml:space="preserve">  月　　日</v>
      </c>
      <c r="C18" s="564"/>
      <c r="D18" s="564"/>
      <c r="E18" s="58" t="s">
        <v>143</v>
      </c>
      <c r="F18" s="564" t="str">
        <f t="shared" si="1"/>
        <v xml:space="preserve">  月　　日</v>
      </c>
      <c r="G18" s="564"/>
      <c r="H18" s="564"/>
      <c r="I18" s="565"/>
      <c r="J18" s="59"/>
      <c r="K18" s="60" t="s">
        <v>147</v>
      </c>
      <c r="L18" s="566" t="str">
        <f t="shared" ref="L18:L25" si="2">IF(P18="  月　　日","  月　　日",IF(AK19+1&lt;$AB$2,$AB$2,AK19+1))</f>
        <v xml:space="preserve">  月　　日</v>
      </c>
      <c r="M18" s="564"/>
      <c r="N18" s="564"/>
      <c r="O18" s="58" t="s">
        <v>143</v>
      </c>
      <c r="P18" s="564" t="str">
        <f t="shared" ref="P18:P19" si="3">IF(OR(L17=$AB$2,L17= "  月　　日"),"  月　　日",AK18)</f>
        <v xml:space="preserve">  月　　日</v>
      </c>
      <c r="Q18" s="564"/>
      <c r="R18" s="564"/>
      <c r="S18" s="564"/>
      <c r="T18" s="67"/>
      <c r="U18" s="61" t="s">
        <v>145</v>
      </c>
      <c r="V18" s="567"/>
      <c r="W18" s="568"/>
      <c r="X18" s="567"/>
      <c r="Y18" s="569"/>
      <c r="Z18" s="570">
        <f t="shared" si="0"/>
        <v>0</v>
      </c>
      <c r="AA18" s="571"/>
      <c r="AB18" s="571"/>
      <c r="AC18" s="572"/>
      <c r="AD18" s="581"/>
      <c r="AE18" s="582"/>
      <c r="AF18" s="583"/>
      <c r="AG18" s="40" t="s">
        <v>161</v>
      </c>
      <c r="AI18" s="52" t="e">
        <f>DATE(YEAR(AK17),MONTH(AK17)-1,$AB$4)</f>
        <v>#NUM!</v>
      </c>
      <c r="AJ18" s="53"/>
      <c r="AK18" s="52" t="e">
        <f>IF(AI18&gt;=EOMONTH($AO$16,-2),EOMONTH($AO$16,-2),AI18)</f>
        <v>#NUM!</v>
      </c>
      <c r="AL18" s="557"/>
      <c r="AM18" s="558"/>
      <c r="AN18" s="558"/>
      <c r="AO18" s="559"/>
      <c r="AT18" s="34"/>
      <c r="AU18" s="34"/>
      <c r="AV18" s="34"/>
      <c r="AW18" s="34"/>
      <c r="AX18" s="34"/>
      <c r="AY18" s="34"/>
      <c r="AZ18" s="34"/>
      <c r="BA18" s="34"/>
    </row>
    <row r="19" spans="1:53" ht="25.5" customHeight="1">
      <c r="A19" s="36">
        <v>5</v>
      </c>
      <c r="B19" s="563" t="str">
        <f>IF(F19="  月　　日","  月　　日",IF(EDATE($F$14,-5)&lt;$AB$2,$AB$2,EDATE($F$14,-5)))</f>
        <v xml:space="preserve">  月　　日</v>
      </c>
      <c r="C19" s="564"/>
      <c r="D19" s="564"/>
      <c r="E19" s="58" t="s">
        <v>143</v>
      </c>
      <c r="F19" s="564" t="str">
        <f t="shared" si="1"/>
        <v xml:space="preserve">  月　　日</v>
      </c>
      <c r="G19" s="564"/>
      <c r="H19" s="564"/>
      <c r="I19" s="565"/>
      <c r="J19" s="59"/>
      <c r="K19" s="60" t="s">
        <v>147</v>
      </c>
      <c r="L19" s="564" t="str">
        <f t="shared" si="2"/>
        <v xml:space="preserve">  月　　日</v>
      </c>
      <c r="M19" s="564"/>
      <c r="N19" s="564"/>
      <c r="O19" s="58" t="s">
        <v>143</v>
      </c>
      <c r="P19" s="564" t="str">
        <f t="shared" si="3"/>
        <v xml:space="preserve">  月　　日</v>
      </c>
      <c r="Q19" s="564"/>
      <c r="R19" s="564"/>
      <c r="S19" s="564"/>
      <c r="T19" s="68"/>
      <c r="U19" s="61" t="s">
        <v>145</v>
      </c>
      <c r="V19" s="584"/>
      <c r="W19" s="585"/>
      <c r="X19" s="584"/>
      <c r="Y19" s="586"/>
      <c r="Z19" s="570">
        <f t="shared" si="0"/>
        <v>0</v>
      </c>
      <c r="AA19" s="587"/>
      <c r="AB19" s="587"/>
      <c r="AC19" s="588"/>
      <c r="AD19" s="589"/>
      <c r="AE19" s="582"/>
      <c r="AF19" s="583"/>
      <c r="AG19" s="40"/>
      <c r="AI19" s="52" t="e">
        <f t="shared" ref="AI19:AI29" si="4">DATE(YEAR(AK18),MONTH(AK18)-1,$AB$4)</f>
        <v>#NUM!</v>
      </c>
      <c r="AJ19" s="53"/>
      <c r="AK19" s="52" t="e">
        <f>IF(AI19&gt;=EOMONTH($AO$16,-3),EOMONTH($AO$16,-3),AI19)</f>
        <v>#NUM!</v>
      </c>
      <c r="AL19" s="557"/>
      <c r="AM19" s="558"/>
      <c r="AN19" s="558"/>
      <c r="AO19" s="559"/>
      <c r="AT19" s="34"/>
      <c r="AU19" s="34"/>
      <c r="AV19" s="34"/>
      <c r="AW19" s="34"/>
      <c r="AX19" s="34"/>
      <c r="AY19" s="34"/>
      <c r="AZ19" s="34"/>
      <c r="BA19" s="34"/>
    </row>
    <row r="20" spans="1:53" ht="25.5" customHeight="1">
      <c r="A20" s="36">
        <v>6</v>
      </c>
      <c r="B20" s="563" t="str">
        <f>IF(F20="  月　　日","  月　　日",IF(EDATE($F$14,-6)&lt;$AB$2,$AB$2,EDATE($F$14,-6)))</f>
        <v xml:space="preserve">  月　　日</v>
      </c>
      <c r="C20" s="564"/>
      <c r="D20" s="564"/>
      <c r="E20" s="58" t="s">
        <v>143</v>
      </c>
      <c r="F20" s="564" t="str">
        <f t="shared" si="1"/>
        <v xml:space="preserve">  月　　日</v>
      </c>
      <c r="G20" s="564"/>
      <c r="H20" s="564"/>
      <c r="I20" s="565"/>
      <c r="J20" s="59"/>
      <c r="K20" s="60" t="s">
        <v>147</v>
      </c>
      <c r="L20" s="564" t="str">
        <f t="shared" si="2"/>
        <v xml:space="preserve">  月　　日</v>
      </c>
      <c r="M20" s="564"/>
      <c r="N20" s="564"/>
      <c r="O20" s="58" t="s">
        <v>143</v>
      </c>
      <c r="P20" s="564" t="str">
        <f>IF(OR(L19=$AB$2,L19= "  月　　日"),"  月　　日",AK20)</f>
        <v xml:space="preserve">  月　　日</v>
      </c>
      <c r="Q20" s="564"/>
      <c r="R20" s="564"/>
      <c r="S20" s="564"/>
      <c r="T20" s="69"/>
      <c r="U20" s="61" t="s">
        <v>145</v>
      </c>
      <c r="V20" s="600"/>
      <c r="W20" s="601"/>
      <c r="X20" s="600"/>
      <c r="Y20" s="602"/>
      <c r="Z20" s="570">
        <f t="shared" si="0"/>
        <v>0</v>
      </c>
      <c r="AA20" s="590"/>
      <c r="AB20" s="590"/>
      <c r="AC20" s="591"/>
      <c r="AD20" s="592"/>
      <c r="AE20" s="582"/>
      <c r="AF20" s="583"/>
      <c r="AG20" s="107" t="s">
        <v>164</v>
      </c>
      <c r="AI20" s="52" t="e">
        <f t="shared" si="4"/>
        <v>#NUM!</v>
      </c>
      <c r="AJ20" s="53"/>
      <c r="AK20" s="52" t="e">
        <f>IF(AI20&gt;=EOMONTH($AO$16,-4),EOMONTH($AO$16,-4),AI20)</f>
        <v>#NUM!</v>
      </c>
      <c r="AL20" s="557"/>
      <c r="AM20" s="558"/>
      <c r="AN20" s="558"/>
      <c r="AO20" s="559"/>
      <c r="AT20" s="34"/>
      <c r="AU20" s="34"/>
      <c r="AV20" s="34"/>
      <c r="AW20" s="34"/>
      <c r="AX20" s="34"/>
      <c r="AY20" s="34"/>
      <c r="AZ20" s="34"/>
      <c r="BA20" s="34"/>
    </row>
    <row r="21" spans="1:53" ht="25.5" customHeight="1">
      <c r="A21" s="36">
        <v>7</v>
      </c>
      <c r="B21" s="563" t="str">
        <f>IF(F21="  月　　日","  月　　日",IF(EDATE($F$14,-7)&lt;$AB$2,$AB$2,EDATE($F$14,-7)))</f>
        <v xml:space="preserve">  月　　日</v>
      </c>
      <c r="C21" s="564"/>
      <c r="D21" s="564"/>
      <c r="E21" s="58" t="s">
        <v>143</v>
      </c>
      <c r="F21" s="564" t="str">
        <f t="shared" si="1"/>
        <v xml:space="preserve">  月　　日</v>
      </c>
      <c r="G21" s="564"/>
      <c r="H21" s="564"/>
      <c r="I21" s="565"/>
      <c r="J21" s="59"/>
      <c r="K21" s="60" t="s">
        <v>147</v>
      </c>
      <c r="L21" s="593" t="str">
        <f t="shared" si="2"/>
        <v xml:space="preserve">  月　　日</v>
      </c>
      <c r="M21" s="564"/>
      <c r="N21" s="564"/>
      <c r="O21" s="58" t="s">
        <v>143</v>
      </c>
      <c r="P21" s="564" t="str">
        <f>IF(OR(L20=$AB$2,L20= "  月　　日"),"  月　　日",AK21)</f>
        <v xml:space="preserve">  月　　日</v>
      </c>
      <c r="Q21" s="564"/>
      <c r="R21" s="564"/>
      <c r="S21" s="564"/>
      <c r="T21" s="70"/>
      <c r="U21" s="61" t="s">
        <v>145</v>
      </c>
      <c r="V21" s="594"/>
      <c r="W21" s="595"/>
      <c r="X21" s="594"/>
      <c r="Y21" s="596"/>
      <c r="Z21" s="570">
        <f t="shared" si="0"/>
        <v>0</v>
      </c>
      <c r="AA21" s="597"/>
      <c r="AB21" s="597"/>
      <c r="AC21" s="598"/>
      <c r="AD21" s="599"/>
      <c r="AE21" s="582"/>
      <c r="AF21" s="583"/>
      <c r="AG21" s="40" t="s">
        <v>148</v>
      </c>
      <c r="AI21" s="52" t="e">
        <f t="shared" si="4"/>
        <v>#NUM!</v>
      </c>
      <c r="AJ21" s="53"/>
      <c r="AK21" s="52" t="e">
        <f>IF(AI21&gt;=EOMONTH($AO$16,-5),EOMONTH($AO$16,-5),AI21)</f>
        <v>#NUM!</v>
      </c>
      <c r="AL21" s="557"/>
      <c r="AM21" s="558"/>
      <c r="AN21" s="558"/>
      <c r="AO21" s="559"/>
      <c r="AT21" s="34"/>
      <c r="AU21" s="34"/>
      <c r="AV21" s="34"/>
      <c r="AW21" s="34"/>
      <c r="AX21" s="34"/>
      <c r="AY21" s="34"/>
      <c r="AZ21" s="34"/>
      <c r="BA21" s="34"/>
    </row>
    <row r="22" spans="1:53" ht="25.5" customHeight="1">
      <c r="A22" s="36">
        <v>8</v>
      </c>
      <c r="B22" s="623" t="str">
        <f>IF(F22="  月　　日","  月　　日",IF(EDATE($F$14,-8)&lt;$AB$2,$AB$2,EDATE($F$14,-8)))</f>
        <v xml:space="preserve">  月　　日</v>
      </c>
      <c r="C22" s="624"/>
      <c r="D22" s="624"/>
      <c r="E22" s="71" t="s">
        <v>143</v>
      </c>
      <c r="F22" s="624" t="str">
        <f t="shared" si="1"/>
        <v xml:space="preserve">  月　　日</v>
      </c>
      <c r="G22" s="624"/>
      <c r="H22" s="624"/>
      <c r="I22" s="625"/>
      <c r="J22" s="72"/>
      <c r="K22" s="73" t="s">
        <v>147</v>
      </c>
      <c r="L22" s="626" t="str">
        <f t="shared" si="2"/>
        <v xml:space="preserve">  月　　日</v>
      </c>
      <c r="M22" s="626"/>
      <c r="N22" s="626"/>
      <c r="O22" s="71" t="s">
        <v>143</v>
      </c>
      <c r="P22" s="624" t="str">
        <f t="shared" ref="P22:P27" si="5">IF(OR(L21=$AB$2,L21= "  月　　日"),"  月　　日",AK22)</f>
        <v xml:space="preserve">  月　　日</v>
      </c>
      <c r="Q22" s="624"/>
      <c r="R22" s="624"/>
      <c r="S22" s="624"/>
      <c r="T22" s="74"/>
      <c r="U22" s="75" t="s">
        <v>145</v>
      </c>
      <c r="V22" s="627"/>
      <c r="W22" s="628"/>
      <c r="X22" s="533"/>
      <c r="Y22" s="629"/>
      <c r="Z22" s="603">
        <f t="shared" si="0"/>
        <v>0</v>
      </c>
      <c r="AA22" s="604"/>
      <c r="AB22" s="604"/>
      <c r="AC22" s="605"/>
      <c r="AD22" s="606"/>
      <c r="AE22" s="607"/>
      <c r="AF22" s="608"/>
      <c r="AG22" s="40" t="s">
        <v>165</v>
      </c>
      <c r="AI22" s="52" t="e">
        <f>DATE(YEAR(AK21),MONTH(AK21)-1,$AB$4)</f>
        <v>#NUM!</v>
      </c>
      <c r="AJ22" s="53"/>
      <c r="AK22" s="52" t="e">
        <f>IF(AI22&gt;=EOMONTH($AO$16,-6),EOMONTH($AO$16,-6),AI22)</f>
        <v>#NUM!</v>
      </c>
      <c r="AL22" s="560"/>
      <c r="AM22" s="561"/>
      <c r="AN22" s="561"/>
      <c r="AO22" s="562"/>
      <c r="AT22" s="34"/>
      <c r="AU22" s="34"/>
      <c r="AV22" s="34"/>
      <c r="AW22" s="34"/>
      <c r="AX22" s="34"/>
      <c r="AY22" s="34"/>
      <c r="AZ22" s="34"/>
      <c r="BA22" s="34"/>
    </row>
    <row r="23" spans="1:53" ht="25.5" customHeight="1">
      <c r="A23" s="36">
        <v>9</v>
      </c>
      <c r="B23" s="609" t="str">
        <f>IF(F23="  月　　日","  月　　日",IF(EDATE($F$14,-9)&lt;$AB$2,$AB$2,EDATE($F$14,-9)))</f>
        <v xml:space="preserve">  月　　日</v>
      </c>
      <c r="C23" s="610"/>
      <c r="D23" s="610"/>
      <c r="E23" s="76" t="s">
        <v>143</v>
      </c>
      <c r="F23" s="610" t="str">
        <f t="shared" si="1"/>
        <v xml:space="preserve">  月　　日</v>
      </c>
      <c r="G23" s="610"/>
      <c r="H23" s="610"/>
      <c r="I23" s="611"/>
      <c r="J23" s="77"/>
      <c r="K23" s="78" t="s">
        <v>147</v>
      </c>
      <c r="L23" s="612" t="str">
        <f t="shared" si="2"/>
        <v xml:space="preserve">  月　　日</v>
      </c>
      <c r="M23" s="613"/>
      <c r="N23" s="613"/>
      <c r="O23" s="76" t="s">
        <v>143</v>
      </c>
      <c r="P23" s="610" t="str">
        <f t="shared" si="5"/>
        <v xml:space="preserve">  月　　日</v>
      </c>
      <c r="Q23" s="610"/>
      <c r="R23" s="610"/>
      <c r="S23" s="610"/>
      <c r="T23" s="79"/>
      <c r="U23" s="80" t="s">
        <v>145</v>
      </c>
      <c r="V23" s="614"/>
      <c r="W23" s="615"/>
      <c r="X23" s="614"/>
      <c r="Y23" s="616"/>
      <c r="Z23" s="617">
        <f t="shared" si="0"/>
        <v>0</v>
      </c>
      <c r="AA23" s="618"/>
      <c r="AB23" s="618"/>
      <c r="AC23" s="619"/>
      <c r="AD23" s="620"/>
      <c r="AE23" s="621"/>
      <c r="AF23" s="622"/>
      <c r="AG23" s="40" t="s">
        <v>162</v>
      </c>
      <c r="AI23" s="52" t="e">
        <f t="shared" si="4"/>
        <v>#NUM!</v>
      </c>
      <c r="AJ23" s="34"/>
      <c r="AK23" s="52" t="e">
        <f>IF(AI23&gt;=EOMONTH($AO$16,-7),EOMONTH($AO$16,-7),AI23)</f>
        <v>#NUM!</v>
      </c>
      <c r="AM23" s="34"/>
      <c r="AT23" s="34"/>
      <c r="AU23" s="34"/>
      <c r="AV23" s="34"/>
      <c r="AW23" s="34"/>
      <c r="AX23" s="34"/>
      <c r="AY23" s="34"/>
      <c r="AZ23" s="34"/>
      <c r="BA23" s="34"/>
    </row>
    <row r="24" spans="1:53" ht="25.5" customHeight="1">
      <c r="A24" s="36">
        <v>10</v>
      </c>
      <c r="B24" s="563" t="str">
        <f>IF(F24="  月　　日","  月　　日",IF(EDATE($F$14,-10)&lt;$AB$2,$AB$2,EDATE($F$14,-10)))</f>
        <v xml:space="preserve">  月　　日</v>
      </c>
      <c r="C24" s="564"/>
      <c r="D24" s="564"/>
      <c r="E24" s="58" t="s">
        <v>143</v>
      </c>
      <c r="F24" s="564" t="str">
        <f t="shared" si="1"/>
        <v xml:space="preserve">  月　　日</v>
      </c>
      <c r="G24" s="564"/>
      <c r="H24" s="564"/>
      <c r="I24" s="565"/>
      <c r="J24" s="59"/>
      <c r="K24" s="60" t="s">
        <v>147</v>
      </c>
      <c r="L24" s="640" t="str">
        <f t="shared" si="2"/>
        <v xml:space="preserve">  月　　日</v>
      </c>
      <c r="M24" s="564"/>
      <c r="N24" s="564"/>
      <c r="O24" s="58" t="s">
        <v>143</v>
      </c>
      <c r="P24" s="564" t="str">
        <f t="shared" si="5"/>
        <v xml:space="preserve">  月　　日</v>
      </c>
      <c r="Q24" s="564"/>
      <c r="R24" s="564"/>
      <c r="S24" s="564"/>
      <c r="T24" s="81"/>
      <c r="U24" s="61" t="s">
        <v>145</v>
      </c>
      <c r="V24" s="641"/>
      <c r="W24" s="642"/>
      <c r="X24" s="641"/>
      <c r="Y24" s="643"/>
      <c r="Z24" s="570">
        <f t="shared" si="0"/>
        <v>0</v>
      </c>
      <c r="AA24" s="630"/>
      <c r="AB24" s="630"/>
      <c r="AC24" s="631"/>
      <c r="AD24" s="632"/>
      <c r="AE24" s="582"/>
      <c r="AF24" s="583"/>
      <c r="AG24" s="40"/>
      <c r="AI24" s="52" t="e">
        <f t="shared" si="4"/>
        <v>#NUM!</v>
      </c>
      <c r="AJ24" s="34"/>
      <c r="AK24" s="52" t="e">
        <f>IF(AI24&gt;=EOMONTH($AO$16,-8),EOMONTH($AO$16,-8),AI24)</f>
        <v>#NUM!</v>
      </c>
      <c r="AM24" s="34"/>
      <c r="AT24" s="34"/>
      <c r="AU24" s="34"/>
      <c r="AV24" s="34"/>
      <c r="AW24" s="34"/>
      <c r="AX24" s="34"/>
      <c r="AY24" s="34"/>
      <c r="AZ24" s="34"/>
      <c r="BA24" s="34"/>
    </row>
    <row r="25" spans="1:53" ht="25.5" customHeight="1">
      <c r="A25" s="36">
        <v>11</v>
      </c>
      <c r="B25" s="563" t="str">
        <f>IF(F25="  月　　日","  月　　日",IF(EDATE($F$14,-11)&lt;$AB$2,$AB$2,EDATE($F$14,-11)))</f>
        <v xml:space="preserve">  月　　日</v>
      </c>
      <c r="C25" s="564"/>
      <c r="D25" s="564"/>
      <c r="E25" s="58" t="s">
        <v>143</v>
      </c>
      <c r="F25" s="564" t="str">
        <f t="shared" si="1"/>
        <v xml:space="preserve">  月　　日</v>
      </c>
      <c r="G25" s="564"/>
      <c r="H25" s="564"/>
      <c r="I25" s="565"/>
      <c r="J25" s="59"/>
      <c r="K25" s="60" t="s">
        <v>147</v>
      </c>
      <c r="L25" s="633" t="str">
        <f t="shared" si="2"/>
        <v xml:space="preserve">  月　　日</v>
      </c>
      <c r="M25" s="564"/>
      <c r="N25" s="564"/>
      <c r="O25" s="58" t="s">
        <v>143</v>
      </c>
      <c r="P25" s="564" t="str">
        <f t="shared" si="5"/>
        <v xml:space="preserve">  月　　日</v>
      </c>
      <c r="Q25" s="564"/>
      <c r="R25" s="564"/>
      <c r="S25" s="564"/>
      <c r="T25" s="82"/>
      <c r="U25" s="61" t="s">
        <v>145</v>
      </c>
      <c r="V25" s="634"/>
      <c r="W25" s="635"/>
      <c r="X25" s="634"/>
      <c r="Y25" s="636"/>
      <c r="Z25" s="570">
        <f t="shared" si="0"/>
        <v>0</v>
      </c>
      <c r="AA25" s="637"/>
      <c r="AB25" s="637"/>
      <c r="AC25" s="638"/>
      <c r="AD25" s="639"/>
      <c r="AE25" s="582"/>
      <c r="AF25" s="583"/>
      <c r="AG25" s="40" t="s">
        <v>166</v>
      </c>
      <c r="AI25" s="52" t="e">
        <f t="shared" si="4"/>
        <v>#NUM!</v>
      </c>
      <c r="AJ25" s="34"/>
      <c r="AK25" s="52" t="e">
        <f>IF(AI25&gt;=EOMONTH($AO$16,-9),EOMONTH($AO$16,-9),AI25)</f>
        <v>#NUM!</v>
      </c>
      <c r="AM25" s="34"/>
      <c r="AT25" s="34"/>
      <c r="AU25" s="34"/>
      <c r="AV25" s="34"/>
      <c r="AW25" s="34"/>
      <c r="AX25" s="34"/>
      <c r="AY25" s="34"/>
      <c r="AZ25" s="34"/>
      <c r="BA25" s="34"/>
    </row>
    <row r="26" spans="1:53" ht="25.5" customHeight="1">
      <c r="A26" s="36">
        <v>12</v>
      </c>
      <c r="B26" s="563" t="str">
        <f>IF(F26="  月　　日","  月　　日",IF(EDATE($F$14,-12)&lt;$AB$2,$AB$2,EDATE($F$14,-12)))</f>
        <v xml:space="preserve">  月　　日</v>
      </c>
      <c r="C26" s="564"/>
      <c r="D26" s="564"/>
      <c r="E26" s="58" t="s">
        <v>143</v>
      </c>
      <c r="F26" s="564" t="str">
        <f>IF(OR(B25=$AB$2,B25="  月　　日"),"  月　　日",B25-1)</f>
        <v xml:space="preserve">  月　　日</v>
      </c>
      <c r="G26" s="564"/>
      <c r="H26" s="564"/>
      <c r="I26" s="565"/>
      <c r="J26" s="59"/>
      <c r="K26" s="60" t="s">
        <v>147</v>
      </c>
      <c r="L26" s="564" t="str">
        <f>IF(P26="  月　　日","  月　　日",IF(AK27+1&lt;$AB$2,$AB$2,AK27+1))</f>
        <v xml:space="preserve">  月　　日</v>
      </c>
      <c r="M26" s="564"/>
      <c r="N26" s="564"/>
      <c r="O26" s="58" t="s">
        <v>143</v>
      </c>
      <c r="P26" s="564" t="str">
        <f t="shared" si="5"/>
        <v xml:space="preserve">  月　　日</v>
      </c>
      <c r="Q26" s="564"/>
      <c r="R26" s="564"/>
      <c r="S26" s="564"/>
      <c r="T26" s="83"/>
      <c r="U26" s="61" t="s">
        <v>145</v>
      </c>
      <c r="V26" s="653"/>
      <c r="W26" s="654"/>
      <c r="X26" s="653"/>
      <c r="Y26" s="655"/>
      <c r="Z26" s="570">
        <f t="shared" si="0"/>
        <v>0</v>
      </c>
      <c r="AA26" s="644"/>
      <c r="AB26" s="644"/>
      <c r="AC26" s="645"/>
      <c r="AD26" s="646"/>
      <c r="AE26" s="582"/>
      <c r="AF26" s="583"/>
      <c r="AG26" s="40"/>
      <c r="AI26" s="52" t="e">
        <f t="shared" si="4"/>
        <v>#NUM!</v>
      </c>
      <c r="AJ26" s="34"/>
      <c r="AK26" s="52" t="e">
        <f>IF(AI26&gt;=EOMONTH($AO$16,-10),EOMONTH($AO$16,-10),AI26)</f>
        <v>#NUM!</v>
      </c>
      <c r="AM26" s="34"/>
      <c r="AT26" s="34"/>
      <c r="AU26" s="34"/>
      <c r="AV26" s="34"/>
      <c r="AW26" s="34"/>
      <c r="AX26" s="34"/>
      <c r="AY26" s="34"/>
      <c r="AZ26" s="34"/>
      <c r="BA26" s="34"/>
    </row>
    <row r="27" spans="1:53" ht="25.25" customHeight="1">
      <c r="A27" s="36">
        <v>13</v>
      </c>
      <c r="B27" s="563" t="str">
        <f>IF(F27="  月　　日","  月　　日",IF(EDATE($F$14,-13)&lt;$AB$2,$AB$2,EDATE($F$14,-13)))</f>
        <v xml:space="preserve">  月　　日</v>
      </c>
      <c r="C27" s="564"/>
      <c r="D27" s="564"/>
      <c r="E27" s="58" t="s">
        <v>143</v>
      </c>
      <c r="F27" s="564" t="str">
        <f>IF(OR(B26=$AB$2,B26="  月　　日"),"  月　　日",B26-1)</f>
        <v xml:space="preserve">  月　　日</v>
      </c>
      <c r="G27" s="564"/>
      <c r="H27" s="564"/>
      <c r="I27" s="565"/>
      <c r="J27" s="59"/>
      <c r="K27" s="60" t="s">
        <v>147</v>
      </c>
      <c r="L27" s="564" t="str">
        <f>IF(P27="  月　　日","  月　　日",IF(AK28+1&lt;$AB$2,$AB$2,AK28+1))</f>
        <v xml:space="preserve">  月　　日</v>
      </c>
      <c r="M27" s="564"/>
      <c r="N27" s="564"/>
      <c r="O27" s="58" t="s">
        <v>143</v>
      </c>
      <c r="P27" s="564" t="str">
        <f t="shared" si="5"/>
        <v xml:space="preserve">  月　　日</v>
      </c>
      <c r="Q27" s="564"/>
      <c r="R27" s="564"/>
      <c r="S27" s="564"/>
      <c r="T27" s="84"/>
      <c r="U27" s="61" t="s">
        <v>145</v>
      </c>
      <c r="V27" s="647"/>
      <c r="W27" s="648"/>
      <c r="X27" s="647"/>
      <c r="Y27" s="649"/>
      <c r="Z27" s="570">
        <f t="shared" si="0"/>
        <v>0</v>
      </c>
      <c r="AA27" s="650"/>
      <c r="AB27" s="650"/>
      <c r="AC27" s="651"/>
      <c r="AD27" s="652"/>
      <c r="AE27" s="582"/>
      <c r="AF27" s="583"/>
      <c r="AG27" s="40" t="s">
        <v>167</v>
      </c>
      <c r="AI27" s="52" t="e">
        <f t="shared" si="4"/>
        <v>#NUM!</v>
      </c>
      <c r="AJ27" s="34"/>
      <c r="AK27" s="52" t="e">
        <f>IF(AI27&gt;=EOMONTH($AO$16,-11),EOMONTH($AO$16,-11),AI27)</f>
        <v>#NUM!</v>
      </c>
      <c r="AM27" s="34"/>
      <c r="AT27" s="34"/>
      <c r="AU27" s="34"/>
      <c r="AV27" s="34"/>
      <c r="AW27" s="34"/>
      <c r="AX27" s="34"/>
      <c r="AY27" s="34"/>
      <c r="AZ27" s="34"/>
      <c r="BA27" s="34"/>
    </row>
    <row r="28" spans="1:53" ht="25.25" customHeight="1">
      <c r="A28" s="36">
        <v>14</v>
      </c>
      <c r="B28" s="659"/>
      <c r="C28" s="660"/>
      <c r="D28" s="660"/>
      <c r="E28" s="58" t="s">
        <v>143</v>
      </c>
      <c r="F28" s="660"/>
      <c r="G28" s="660"/>
      <c r="H28" s="660"/>
      <c r="I28" s="661"/>
      <c r="J28" s="59"/>
      <c r="K28" s="60" t="s">
        <v>147</v>
      </c>
      <c r="L28" s="660"/>
      <c r="M28" s="660"/>
      <c r="N28" s="660"/>
      <c r="O28" s="58" t="s">
        <v>143</v>
      </c>
      <c r="P28" s="660"/>
      <c r="Q28" s="660"/>
      <c r="R28" s="660"/>
      <c r="S28" s="660"/>
      <c r="T28" s="85"/>
      <c r="U28" s="61" t="s">
        <v>145</v>
      </c>
      <c r="V28" s="668"/>
      <c r="W28" s="669"/>
      <c r="X28" s="668"/>
      <c r="Y28" s="670"/>
      <c r="Z28" s="570">
        <f t="shared" si="0"/>
        <v>0</v>
      </c>
      <c r="AA28" s="656"/>
      <c r="AB28" s="656"/>
      <c r="AC28" s="657"/>
      <c r="AD28" s="658"/>
      <c r="AE28" s="582"/>
      <c r="AF28" s="583"/>
      <c r="AG28" s="40" t="s">
        <v>159</v>
      </c>
      <c r="AI28" s="52" t="e">
        <f t="shared" si="4"/>
        <v>#NUM!</v>
      </c>
      <c r="AK28" s="52" t="e">
        <f>IF(AI28&gt;=EOMONTH($AO$16,-12),EOMONTH($AO$16,-12),AI28)</f>
        <v>#NUM!</v>
      </c>
    </row>
    <row r="29" spans="1:53" ht="25.75" customHeight="1">
      <c r="A29" s="36">
        <v>15</v>
      </c>
      <c r="B29" s="659"/>
      <c r="C29" s="660"/>
      <c r="D29" s="660"/>
      <c r="E29" s="58" t="s">
        <v>143</v>
      </c>
      <c r="F29" s="660"/>
      <c r="G29" s="660"/>
      <c r="H29" s="660"/>
      <c r="I29" s="661"/>
      <c r="J29" s="59"/>
      <c r="K29" s="60" t="s">
        <v>147</v>
      </c>
      <c r="L29" s="660"/>
      <c r="M29" s="660"/>
      <c r="N29" s="660"/>
      <c r="O29" s="58" t="s">
        <v>143</v>
      </c>
      <c r="P29" s="660"/>
      <c r="Q29" s="660"/>
      <c r="R29" s="660"/>
      <c r="S29" s="660"/>
      <c r="T29" s="86"/>
      <c r="U29" s="61" t="s">
        <v>145</v>
      </c>
      <c r="V29" s="662"/>
      <c r="W29" s="663"/>
      <c r="X29" s="662"/>
      <c r="Y29" s="664"/>
      <c r="Z29" s="570">
        <f t="shared" si="0"/>
        <v>0</v>
      </c>
      <c r="AA29" s="665"/>
      <c r="AB29" s="665"/>
      <c r="AC29" s="666"/>
      <c r="AD29" s="667"/>
      <c r="AE29" s="582"/>
      <c r="AF29" s="583"/>
      <c r="AG29" s="40"/>
      <c r="AI29" s="52" t="e">
        <f t="shared" si="4"/>
        <v>#NUM!</v>
      </c>
      <c r="AK29" s="52" t="e">
        <f>IF(AI29&gt;=EOMONTH($AO$16,-13),EOMONTH($AO$16,-13),AI29)</f>
        <v>#NUM!</v>
      </c>
    </row>
    <row r="30" spans="1:53" ht="25.75" customHeight="1">
      <c r="A30" s="36">
        <v>16</v>
      </c>
      <c r="B30" s="659"/>
      <c r="C30" s="660"/>
      <c r="D30" s="660"/>
      <c r="E30" s="58" t="s">
        <v>143</v>
      </c>
      <c r="F30" s="660"/>
      <c r="G30" s="660"/>
      <c r="H30" s="660"/>
      <c r="I30" s="661"/>
      <c r="J30" s="59"/>
      <c r="K30" s="60" t="s">
        <v>147</v>
      </c>
      <c r="L30" s="681"/>
      <c r="M30" s="660"/>
      <c r="N30" s="660"/>
      <c r="O30" s="58" t="s">
        <v>143</v>
      </c>
      <c r="P30" s="660"/>
      <c r="Q30" s="660"/>
      <c r="R30" s="660"/>
      <c r="S30" s="660"/>
      <c r="T30" s="87"/>
      <c r="U30" s="61" t="s">
        <v>145</v>
      </c>
      <c r="V30" s="682"/>
      <c r="W30" s="683"/>
      <c r="X30" s="682"/>
      <c r="Y30" s="684"/>
      <c r="Z30" s="570">
        <f t="shared" si="0"/>
        <v>0</v>
      </c>
      <c r="AA30" s="671"/>
      <c r="AB30" s="671"/>
      <c r="AC30" s="672"/>
      <c r="AD30" s="673"/>
      <c r="AE30" s="582"/>
      <c r="AF30" s="583"/>
      <c r="AG30" s="40" t="s">
        <v>168</v>
      </c>
    </row>
    <row r="31" spans="1:53" ht="25.75" customHeight="1">
      <c r="A31" s="36">
        <v>17</v>
      </c>
      <c r="B31" s="659"/>
      <c r="C31" s="660"/>
      <c r="D31" s="660"/>
      <c r="E31" s="58" t="s">
        <v>143</v>
      </c>
      <c r="F31" s="660"/>
      <c r="G31" s="660"/>
      <c r="H31" s="660"/>
      <c r="I31" s="661"/>
      <c r="J31" s="59"/>
      <c r="K31" s="60" t="s">
        <v>147</v>
      </c>
      <c r="L31" s="674"/>
      <c r="M31" s="660"/>
      <c r="N31" s="660"/>
      <c r="O31" s="58" t="s">
        <v>143</v>
      </c>
      <c r="P31" s="660"/>
      <c r="Q31" s="660"/>
      <c r="R31" s="660"/>
      <c r="S31" s="660"/>
      <c r="T31" s="88"/>
      <c r="U31" s="61" t="s">
        <v>145</v>
      </c>
      <c r="V31" s="675"/>
      <c r="W31" s="676"/>
      <c r="X31" s="675"/>
      <c r="Y31" s="677"/>
      <c r="Z31" s="570">
        <f t="shared" si="0"/>
        <v>0</v>
      </c>
      <c r="AA31" s="678"/>
      <c r="AB31" s="678"/>
      <c r="AC31" s="679"/>
      <c r="AD31" s="680"/>
      <c r="AE31" s="582"/>
      <c r="AF31" s="583"/>
      <c r="AG31" s="40" t="s">
        <v>160</v>
      </c>
    </row>
    <row r="32" spans="1:53" ht="25.75" customHeight="1">
      <c r="A32" s="36">
        <v>18</v>
      </c>
      <c r="B32" s="659"/>
      <c r="C32" s="660"/>
      <c r="D32" s="660"/>
      <c r="E32" s="58" t="s">
        <v>143</v>
      </c>
      <c r="F32" s="660"/>
      <c r="G32" s="660"/>
      <c r="H32" s="660"/>
      <c r="I32" s="661"/>
      <c r="J32" s="59"/>
      <c r="K32" s="60" t="s">
        <v>147</v>
      </c>
      <c r="L32" s="660"/>
      <c r="M32" s="660"/>
      <c r="N32" s="660"/>
      <c r="O32" s="58" t="s">
        <v>143</v>
      </c>
      <c r="P32" s="660"/>
      <c r="Q32" s="660"/>
      <c r="R32" s="660"/>
      <c r="S32" s="660"/>
      <c r="T32" s="89"/>
      <c r="U32" s="61" t="s">
        <v>145</v>
      </c>
      <c r="V32" s="694"/>
      <c r="W32" s="695"/>
      <c r="X32" s="694"/>
      <c r="Y32" s="696"/>
      <c r="Z32" s="570">
        <f t="shared" si="0"/>
        <v>0</v>
      </c>
      <c r="AA32" s="685"/>
      <c r="AB32" s="685"/>
      <c r="AC32" s="686"/>
      <c r="AD32" s="687"/>
      <c r="AE32" s="582"/>
      <c r="AF32" s="583"/>
    </row>
    <row r="33" spans="1:32" ht="25.75" customHeight="1">
      <c r="A33" s="36">
        <v>19</v>
      </c>
      <c r="B33" s="659"/>
      <c r="C33" s="660"/>
      <c r="D33" s="660"/>
      <c r="E33" s="58" t="s">
        <v>143</v>
      </c>
      <c r="F33" s="660"/>
      <c r="G33" s="660"/>
      <c r="H33" s="660"/>
      <c r="I33" s="661"/>
      <c r="J33" s="59"/>
      <c r="K33" s="60" t="s">
        <v>147</v>
      </c>
      <c r="L33" s="660"/>
      <c r="M33" s="660"/>
      <c r="N33" s="660"/>
      <c r="O33" s="58" t="s">
        <v>143</v>
      </c>
      <c r="P33" s="660"/>
      <c r="Q33" s="660"/>
      <c r="R33" s="660"/>
      <c r="S33" s="660"/>
      <c r="T33" s="90"/>
      <c r="U33" s="61" t="s">
        <v>145</v>
      </c>
      <c r="V33" s="688"/>
      <c r="W33" s="689"/>
      <c r="X33" s="688"/>
      <c r="Y33" s="690"/>
      <c r="Z33" s="570">
        <f t="shared" si="0"/>
        <v>0</v>
      </c>
      <c r="AA33" s="691"/>
      <c r="AB33" s="691"/>
      <c r="AC33" s="692"/>
      <c r="AD33" s="693"/>
      <c r="AE33" s="582"/>
      <c r="AF33" s="583"/>
    </row>
    <row r="34" spans="1:32" ht="25.75" customHeight="1">
      <c r="A34" s="36">
        <v>20</v>
      </c>
      <c r="B34" s="659"/>
      <c r="C34" s="660"/>
      <c r="D34" s="660"/>
      <c r="E34" s="58" t="s">
        <v>143</v>
      </c>
      <c r="F34" s="660"/>
      <c r="G34" s="660"/>
      <c r="H34" s="660"/>
      <c r="I34" s="661"/>
      <c r="J34" s="59"/>
      <c r="K34" s="60" t="s">
        <v>147</v>
      </c>
      <c r="L34" s="706"/>
      <c r="M34" s="660"/>
      <c r="N34" s="660"/>
      <c r="O34" s="58" t="s">
        <v>143</v>
      </c>
      <c r="P34" s="660"/>
      <c r="Q34" s="660"/>
      <c r="R34" s="660"/>
      <c r="S34" s="660"/>
      <c r="T34" s="91"/>
      <c r="U34" s="61" t="s">
        <v>145</v>
      </c>
      <c r="V34" s="707"/>
      <c r="W34" s="708"/>
      <c r="X34" s="707"/>
      <c r="Y34" s="709"/>
      <c r="Z34" s="570">
        <f t="shared" si="0"/>
        <v>0</v>
      </c>
      <c r="AA34" s="697"/>
      <c r="AB34" s="697"/>
      <c r="AC34" s="698"/>
      <c r="AD34" s="699"/>
      <c r="AE34" s="582"/>
      <c r="AF34" s="583"/>
    </row>
    <row r="35" spans="1:32" ht="25.25" customHeight="1">
      <c r="A35" s="36">
        <v>21</v>
      </c>
      <c r="B35" s="659"/>
      <c r="C35" s="660"/>
      <c r="D35" s="660"/>
      <c r="E35" s="58" t="s">
        <v>143</v>
      </c>
      <c r="F35" s="660"/>
      <c r="G35" s="660"/>
      <c r="H35" s="660"/>
      <c r="I35" s="661"/>
      <c r="J35" s="59"/>
      <c r="K35" s="60" t="s">
        <v>147</v>
      </c>
      <c r="L35" s="660"/>
      <c r="M35" s="660"/>
      <c r="N35" s="660"/>
      <c r="O35" s="58" t="s">
        <v>143</v>
      </c>
      <c r="P35" s="660"/>
      <c r="Q35" s="660"/>
      <c r="R35" s="660"/>
      <c r="S35" s="660"/>
      <c r="T35" s="92"/>
      <c r="U35" s="61" t="s">
        <v>145</v>
      </c>
      <c r="V35" s="700"/>
      <c r="W35" s="701"/>
      <c r="X35" s="700"/>
      <c r="Y35" s="702"/>
      <c r="Z35" s="570">
        <f t="shared" ref="Z35:Z40" si="6">SUM(V35:Y35)</f>
        <v>0</v>
      </c>
      <c r="AA35" s="703"/>
      <c r="AB35" s="703"/>
      <c r="AC35" s="704"/>
      <c r="AD35" s="705"/>
      <c r="AE35" s="582"/>
      <c r="AF35" s="583"/>
    </row>
    <row r="36" spans="1:32" ht="25.25" customHeight="1">
      <c r="A36" s="36">
        <v>22</v>
      </c>
      <c r="B36" s="659"/>
      <c r="C36" s="660"/>
      <c r="D36" s="660"/>
      <c r="E36" s="58" t="s">
        <v>143</v>
      </c>
      <c r="F36" s="660"/>
      <c r="G36" s="660"/>
      <c r="H36" s="660"/>
      <c r="I36" s="661"/>
      <c r="J36" s="59"/>
      <c r="K36" s="60" t="s">
        <v>147</v>
      </c>
      <c r="L36" s="660"/>
      <c r="M36" s="660"/>
      <c r="N36" s="660"/>
      <c r="O36" s="58" t="s">
        <v>143</v>
      </c>
      <c r="P36" s="660"/>
      <c r="Q36" s="660"/>
      <c r="R36" s="660"/>
      <c r="S36" s="660"/>
      <c r="T36" s="93"/>
      <c r="U36" s="61" t="s">
        <v>145</v>
      </c>
      <c r="V36" s="713"/>
      <c r="W36" s="714"/>
      <c r="X36" s="713"/>
      <c r="Y36" s="715"/>
      <c r="Z36" s="570">
        <f t="shared" si="6"/>
        <v>0</v>
      </c>
      <c r="AA36" s="710"/>
      <c r="AB36" s="710"/>
      <c r="AC36" s="711"/>
      <c r="AD36" s="705"/>
      <c r="AE36" s="582"/>
      <c r="AF36" s="583"/>
    </row>
    <row r="37" spans="1:32" ht="25.25" customHeight="1">
      <c r="A37" s="36">
        <v>23</v>
      </c>
      <c r="B37" s="659"/>
      <c r="C37" s="660"/>
      <c r="D37" s="660"/>
      <c r="E37" s="58" t="s">
        <v>143</v>
      </c>
      <c r="F37" s="660"/>
      <c r="G37" s="660"/>
      <c r="H37" s="660"/>
      <c r="I37" s="661"/>
      <c r="J37" s="59"/>
      <c r="K37" s="60" t="s">
        <v>147</v>
      </c>
      <c r="L37" s="712"/>
      <c r="M37" s="660"/>
      <c r="N37" s="660"/>
      <c r="O37" s="58" t="s">
        <v>143</v>
      </c>
      <c r="P37" s="660"/>
      <c r="Q37" s="660"/>
      <c r="R37" s="660"/>
      <c r="S37" s="660"/>
      <c r="T37" s="93"/>
      <c r="U37" s="61" t="s">
        <v>145</v>
      </c>
      <c r="V37" s="713"/>
      <c r="W37" s="714"/>
      <c r="X37" s="713"/>
      <c r="Y37" s="715"/>
      <c r="Z37" s="570">
        <f t="shared" si="6"/>
        <v>0</v>
      </c>
      <c r="AA37" s="710"/>
      <c r="AB37" s="710"/>
      <c r="AC37" s="711"/>
      <c r="AD37" s="705"/>
      <c r="AE37" s="582"/>
      <c r="AF37" s="583"/>
    </row>
    <row r="38" spans="1:32" ht="25.25" customHeight="1">
      <c r="A38" s="36">
        <v>24</v>
      </c>
      <c r="B38" s="659"/>
      <c r="C38" s="660"/>
      <c r="D38" s="660"/>
      <c r="E38" s="58" t="s">
        <v>143</v>
      </c>
      <c r="F38" s="660"/>
      <c r="G38" s="660"/>
      <c r="H38" s="660"/>
      <c r="I38" s="661"/>
      <c r="J38" s="59"/>
      <c r="K38" s="60" t="s">
        <v>147</v>
      </c>
      <c r="L38" s="660"/>
      <c r="M38" s="660"/>
      <c r="N38" s="660"/>
      <c r="O38" s="58" t="s">
        <v>143</v>
      </c>
      <c r="P38" s="660"/>
      <c r="Q38" s="660"/>
      <c r="R38" s="660"/>
      <c r="S38" s="660"/>
      <c r="T38" s="93"/>
      <c r="U38" s="61" t="s">
        <v>145</v>
      </c>
      <c r="V38" s="713"/>
      <c r="W38" s="714"/>
      <c r="X38" s="713"/>
      <c r="Y38" s="715"/>
      <c r="Z38" s="570">
        <f t="shared" si="6"/>
        <v>0</v>
      </c>
      <c r="AA38" s="710"/>
      <c r="AB38" s="710"/>
      <c r="AC38" s="711"/>
      <c r="AD38" s="725"/>
      <c r="AE38" s="582"/>
      <c r="AF38" s="583"/>
    </row>
    <row r="39" spans="1:32" ht="25.75" customHeight="1">
      <c r="A39" s="36">
        <v>25</v>
      </c>
      <c r="B39" s="659"/>
      <c r="C39" s="660"/>
      <c r="D39" s="660"/>
      <c r="E39" s="58" t="s">
        <v>143</v>
      </c>
      <c r="F39" s="660"/>
      <c r="G39" s="660"/>
      <c r="H39" s="660"/>
      <c r="I39" s="661"/>
      <c r="J39" s="59"/>
      <c r="K39" s="60" t="s">
        <v>147</v>
      </c>
      <c r="L39" s="726"/>
      <c r="M39" s="660"/>
      <c r="N39" s="660"/>
      <c r="O39" s="58" t="s">
        <v>143</v>
      </c>
      <c r="P39" s="660"/>
      <c r="Q39" s="660"/>
      <c r="R39" s="660"/>
      <c r="S39" s="660"/>
      <c r="T39" s="94"/>
      <c r="U39" s="61" t="s">
        <v>145</v>
      </c>
      <c r="V39" s="727"/>
      <c r="W39" s="728"/>
      <c r="X39" s="727"/>
      <c r="Y39" s="729"/>
      <c r="Z39" s="570">
        <f t="shared" si="6"/>
        <v>0</v>
      </c>
      <c r="AA39" s="730"/>
      <c r="AB39" s="730"/>
      <c r="AC39" s="731"/>
      <c r="AD39" s="732"/>
      <c r="AE39" s="582"/>
      <c r="AF39" s="583"/>
    </row>
    <row r="40" spans="1:32" ht="25.75" customHeight="1">
      <c r="A40" s="36">
        <v>26</v>
      </c>
      <c r="B40" s="719"/>
      <c r="C40" s="720"/>
      <c r="D40" s="720"/>
      <c r="E40" s="95" t="s">
        <v>143</v>
      </c>
      <c r="F40" s="720"/>
      <c r="G40" s="720"/>
      <c r="H40" s="720"/>
      <c r="I40" s="721"/>
      <c r="J40" s="96"/>
      <c r="K40" s="62" t="s">
        <v>147</v>
      </c>
      <c r="L40" s="720"/>
      <c r="M40" s="720"/>
      <c r="N40" s="720"/>
      <c r="O40" s="95" t="s">
        <v>143</v>
      </c>
      <c r="P40" s="720"/>
      <c r="Q40" s="720"/>
      <c r="R40" s="720"/>
      <c r="S40" s="720"/>
      <c r="T40" s="97"/>
      <c r="U40" s="63" t="s">
        <v>145</v>
      </c>
      <c r="V40" s="722"/>
      <c r="W40" s="723"/>
      <c r="X40" s="722"/>
      <c r="Y40" s="724"/>
      <c r="Z40" s="716">
        <f t="shared" si="6"/>
        <v>0</v>
      </c>
      <c r="AA40" s="717"/>
      <c r="AB40" s="717"/>
      <c r="AC40" s="718"/>
      <c r="AD40" s="480"/>
      <c r="AE40" s="481"/>
      <c r="AF40" s="482"/>
    </row>
  </sheetData>
  <sheetProtection selectLockedCells="1"/>
  <mergeCells count="247">
    <mergeCell ref="Z40:AC40"/>
    <mergeCell ref="AD40:AF40"/>
    <mergeCell ref="B40:D40"/>
    <mergeCell ref="F40:I40"/>
    <mergeCell ref="L40:N40"/>
    <mergeCell ref="P40:S40"/>
    <mergeCell ref="V40:W40"/>
    <mergeCell ref="X40:Y40"/>
    <mergeCell ref="Z38:AC38"/>
    <mergeCell ref="AD38:AF38"/>
    <mergeCell ref="B39:D39"/>
    <mergeCell ref="F39:I39"/>
    <mergeCell ref="L39:N39"/>
    <mergeCell ref="P39:S39"/>
    <mergeCell ref="V39:W39"/>
    <mergeCell ref="X39:Y39"/>
    <mergeCell ref="Z39:AC39"/>
    <mergeCell ref="AD39:AF39"/>
    <mergeCell ref="B38:D38"/>
    <mergeCell ref="F38:I38"/>
    <mergeCell ref="L38:N38"/>
    <mergeCell ref="P38:S38"/>
    <mergeCell ref="V38:W38"/>
    <mergeCell ref="X38:Y38"/>
    <mergeCell ref="Z36:AC36"/>
    <mergeCell ref="AD36:AF36"/>
    <mergeCell ref="B37:D37"/>
    <mergeCell ref="F37:I37"/>
    <mergeCell ref="L37:N37"/>
    <mergeCell ref="P37:S37"/>
    <mergeCell ref="V37:W37"/>
    <mergeCell ref="X37:Y37"/>
    <mergeCell ref="Z37:AC37"/>
    <mergeCell ref="AD37:AF37"/>
    <mergeCell ref="B36:D36"/>
    <mergeCell ref="F36:I36"/>
    <mergeCell ref="L36:N36"/>
    <mergeCell ref="P36:S36"/>
    <mergeCell ref="V36:W36"/>
    <mergeCell ref="X36:Y36"/>
    <mergeCell ref="Z34:AC34"/>
    <mergeCell ref="AD34:AF34"/>
    <mergeCell ref="B35:D35"/>
    <mergeCell ref="F35:I35"/>
    <mergeCell ref="L35:N35"/>
    <mergeCell ref="P35:S35"/>
    <mergeCell ref="V35:W35"/>
    <mergeCell ref="X35:Y35"/>
    <mergeCell ref="Z35:AC35"/>
    <mergeCell ref="AD35:AF35"/>
    <mergeCell ref="B34:D34"/>
    <mergeCell ref="F34:I34"/>
    <mergeCell ref="L34:N34"/>
    <mergeCell ref="P34:S34"/>
    <mergeCell ref="V34:W34"/>
    <mergeCell ref="X34:Y34"/>
    <mergeCell ref="Z32:AC32"/>
    <mergeCell ref="AD32:AF32"/>
    <mergeCell ref="B33:D33"/>
    <mergeCell ref="F33:I33"/>
    <mergeCell ref="L33:N33"/>
    <mergeCell ref="P33:S33"/>
    <mergeCell ref="V33:W33"/>
    <mergeCell ref="X33:Y33"/>
    <mergeCell ref="Z33:AC33"/>
    <mergeCell ref="AD33:AF33"/>
    <mergeCell ref="B32:D32"/>
    <mergeCell ref="F32:I32"/>
    <mergeCell ref="L32:N32"/>
    <mergeCell ref="P32:S32"/>
    <mergeCell ref="V32:W32"/>
    <mergeCell ref="X32:Y32"/>
    <mergeCell ref="Z30:AC30"/>
    <mergeCell ref="AD30:AF30"/>
    <mergeCell ref="B31:D31"/>
    <mergeCell ref="F31:I31"/>
    <mergeCell ref="L31:N31"/>
    <mergeCell ref="P31:S31"/>
    <mergeCell ref="V31:W31"/>
    <mergeCell ref="X31:Y31"/>
    <mergeCell ref="Z31:AC31"/>
    <mergeCell ref="AD31:AF31"/>
    <mergeCell ref="B30:D30"/>
    <mergeCell ref="F30:I30"/>
    <mergeCell ref="L30:N30"/>
    <mergeCell ref="P30:S30"/>
    <mergeCell ref="V30:W30"/>
    <mergeCell ref="X30:Y30"/>
    <mergeCell ref="Z28:AC28"/>
    <mergeCell ref="AD28:AF28"/>
    <mergeCell ref="B29:D29"/>
    <mergeCell ref="F29:I29"/>
    <mergeCell ref="L29:N29"/>
    <mergeCell ref="P29:S29"/>
    <mergeCell ref="V29:W29"/>
    <mergeCell ref="X29:Y29"/>
    <mergeCell ref="Z29:AC29"/>
    <mergeCell ref="AD29:AF29"/>
    <mergeCell ref="B28:D28"/>
    <mergeCell ref="F28:I28"/>
    <mergeCell ref="L28:N28"/>
    <mergeCell ref="P28:S28"/>
    <mergeCell ref="V28:W28"/>
    <mergeCell ref="X28:Y28"/>
    <mergeCell ref="Z26:AC26"/>
    <mergeCell ref="AD26:AF26"/>
    <mergeCell ref="B27:D27"/>
    <mergeCell ref="F27:I27"/>
    <mergeCell ref="L27:N27"/>
    <mergeCell ref="P27:S27"/>
    <mergeCell ref="V27:W27"/>
    <mergeCell ref="X27:Y27"/>
    <mergeCell ref="Z27:AC27"/>
    <mergeCell ref="AD27:AF27"/>
    <mergeCell ref="B26:D26"/>
    <mergeCell ref="F26:I26"/>
    <mergeCell ref="L26:N26"/>
    <mergeCell ref="P26:S26"/>
    <mergeCell ref="V26:W26"/>
    <mergeCell ref="X26:Y26"/>
    <mergeCell ref="Z24:AC24"/>
    <mergeCell ref="AD24:AF24"/>
    <mergeCell ref="B25:D25"/>
    <mergeCell ref="F25:I25"/>
    <mergeCell ref="L25:N25"/>
    <mergeCell ref="P25:S25"/>
    <mergeCell ref="V25:W25"/>
    <mergeCell ref="X25:Y25"/>
    <mergeCell ref="Z25:AC25"/>
    <mergeCell ref="AD25:AF25"/>
    <mergeCell ref="B24:D24"/>
    <mergeCell ref="F24:I24"/>
    <mergeCell ref="L24:N24"/>
    <mergeCell ref="P24:S24"/>
    <mergeCell ref="V24:W24"/>
    <mergeCell ref="X24:Y24"/>
    <mergeCell ref="Z22:AC22"/>
    <mergeCell ref="AD22:AF22"/>
    <mergeCell ref="B23:D23"/>
    <mergeCell ref="F23:I23"/>
    <mergeCell ref="L23:N23"/>
    <mergeCell ref="P23:S23"/>
    <mergeCell ref="V23:W23"/>
    <mergeCell ref="X23:Y23"/>
    <mergeCell ref="Z23:AC23"/>
    <mergeCell ref="AD23:AF23"/>
    <mergeCell ref="B22:D22"/>
    <mergeCell ref="F22:I22"/>
    <mergeCell ref="L22:N22"/>
    <mergeCell ref="P22:S22"/>
    <mergeCell ref="V22:W22"/>
    <mergeCell ref="X22:Y22"/>
    <mergeCell ref="AD20:AF20"/>
    <mergeCell ref="B21:D21"/>
    <mergeCell ref="F21:I21"/>
    <mergeCell ref="L21:N21"/>
    <mergeCell ref="P21:S21"/>
    <mergeCell ref="V21:W21"/>
    <mergeCell ref="X21:Y21"/>
    <mergeCell ref="Z21:AC21"/>
    <mergeCell ref="AD21:AF21"/>
    <mergeCell ref="B20:D20"/>
    <mergeCell ref="F20:I20"/>
    <mergeCell ref="L20:N20"/>
    <mergeCell ref="P20:S20"/>
    <mergeCell ref="V20:W20"/>
    <mergeCell ref="X20:Y20"/>
    <mergeCell ref="AL17:AO22"/>
    <mergeCell ref="B18:D18"/>
    <mergeCell ref="F18:I18"/>
    <mergeCell ref="L18:N18"/>
    <mergeCell ref="P18:S18"/>
    <mergeCell ref="V18:W18"/>
    <mergeCell ref="X18:Y18"/>
    <mergeCell ref="Z18:AC18"/>
    <mergeCell ref="B17:D17"/>
    <mergeCell ref="F17:I17"/>
    <mergeCell ref="L17:N17"/>
    <mergeCell ref="P17:S17"/>
    <mergeCell ref="V17:W17"/>
    <mergeCell ref="X17:Y17"/>
    <mergeCell ref="AD18:AF18"/>
    <mergeCell ref="B19:D19"/>
    <mergeCell ref="F19:I19"/>
    <mergeCell ref="L19:N19"/>
    <mergeCell ref="P19:S19"/>
    <mergeCell ref="V19:W19"/>
    <mergeCell ref="X19:Y19"/>
    <mergeCell ref="Z19:AC19"/>
    <mergeCell ref="AD19:AF19"/>
    <mergeCell ref="Z20:AC20"/>
    <mergeCell ref="B16:D16"/>
    <mergeCell ref="F16:I16"/>
    <mergeCell ref="L16:N16"/>
    <mergeCell ref="P16:S16"/>
    <mergeCell ref="V16:W16"/>
    <mergeCell ref="X16:Y16"/>
    <mergeCell ref="Z16:AC16"/>
    <mergeCell ref="AD16:AF16"/>
    <mergeCell ref="Z17:AC17"/>
    <mergeCell ref="AD17:AF17"/>
    <mergeCell ref="B15:D15"/>
    <mergeCell ref="F15:I15"/>
    <mergeCell ref="L15:N15"/>
    <mergeCell ref="P15:S15"/>
    <mergeCell ref="V15:W15"/>
    <mergeCell ref="X15:Y15"/>
    <mergeCell ref="Z15:AC15"/>
    <mergeCell ref="AD15:AF15"/>
    <mergeCell ref="AI15:AO15"/>
    <mergeCell ref="Y10:AF10"/>
    <mergeCell ref="B11:AF11"/>
    <mergeCell ref="B12:I13"/>
    <mergeCell ref="J12:K14"/>
    <mergeCell ref="L12:S14"/>
    <mergeCell ref="T12:U14"/>
    <mergeCell ref="V12:AC13"/>
    <mergeCell ref="AD12:AF14"/>
    <mergeCell ref="B14:E14"/>
    <mergeCell ref="F14:I14"/>
    <mergeCell ref="V14:W14"/>
    <mergeCell ref="X14:Y14"/>
    <mergeCell ref="Z14:AC14"/>
    <mergeCell ref="C2:W3"/>
    <mergeCell ref="X2:AA2"/>
    <mergeCell ref="AB2:AF2"/>
    <mergeCell ref="AB3:AF3"/>
    <mergeCell ref="B4:W4"/>
    <mergeCell ref="AB4:AF4"/>
    <mergeCell ref="B5:AF5"/>
    <mergeCell ref="B6:B10"/>
    <mergeCell ref="C6:E6"/>
    <mergeCell ref="F6:Z6"/>
    <mergeCell ref="AA6:AA7"/>
    <mergeCell ref="AB6:AB7"/>
    <mergeCell ref="AC6:AD7"/>
    <mergeCell ref="AE6:AE7"/>
    <mergeCell ref="AF6:AF7"/>
    <mergeCell ref="C7:E7"/>
    <mergeCell ref="F7:Z7"/>
    <mergeCell ref="C8:E8"/>
    <mergeCell ref="F8:AF8"/>
    <mergeCell ref="C9:E9"/>
    <mergeCell ref="F9:AF9"/>
    <mergeCell ref="C10:E10"/>
    <mergeCell ref="F10:V10"/>
    <mergeCell ref="W10:X10"/>
  </mergeCells>
  <phoneticPr fontId="2"/>
  <conditionalFormatting sqref="B15:D27">
    <cfRule type="cellIs" dxfId="5" priority="3" operator="equal">
      <formula>"  月　　日"</formula>
    </cfRule>
  </conditionalFormatting>
  <conditionalFormatting sqref="F14:I14">
    <cfRule type="cellIs" dxfId="4" priority="4" operator="equal">
      <formula>"  月　　日"</formula>
    </cfRule>
  </conditionalFormatting>
  <conditionalFormatting sqref="F16:I27">
    <cfRule type="cellIs" dxfId="3" priority="9" operator="equal">
      <formula>"  月　　日"</formula>
    </cfRule>
  </conditionalFormatting>
  <conditionalFormatting sqref="F6:Z7 F8:AF9 F10:V10 Y10:AF10 F15 J15 P15 T15 B15:D40 L15:N40 V15:Y40 AD15:AF40 F16:J40 P16:T40">
    <cfRule type="containsBlanks" dxfId="2" priority="1">
      <formula>LEN(TRIM(B6))=0</formula>
    </cfRule>
  </conditionalFormatting>
  <conditionalFormatting sqref="L15:N27">
    <cfRule type="cellIs" dxfId="1" priority="2" operator="equal">
      <formula>"  月　　日"</formula>
    </cfRule>
  </conditionalFormatting>
  <conditionalFormatting sqref="P16:S27">
    <cfRule type="cellIs" dxfId="0" priority="5" operator="equal">
      <formula>"  月　　日"</formula>
    </cfRule>
  </conditionalFormatting>
  <dataValidations count="4">
    <dataValidation type="list" allowBlank="1" showInputMessage="1" showErrorMessage="1" sqref="Y10:AF10" xr:uid="{8F32FC71-C94A-45AE-BE49-E7406AAF10EC}">
      <formula1>$AI$8:$AI$10</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25608D62-F643-4ACA-A744-0BA22FBAED16}">
      <formula1>AB3</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C687A6B3-6BB2-4CA3-83F1-DE309FF7F464}">
      <formula1>AB2</formula1>
    </dataValidation>
    <dataValidation type="list" allowBlank="1" showInputMessage="1" showErrorMessage="1" sqref="AB4" xr:uid="{98FFC57E-A014-46E5-B8EF-B67B449708A8}">
      <formula1>"1,2,3,4,5,6,7,8,9,10,11,12,13,14,15,16,17,18,19,20,21,22,23,24,25,26,27,28,29,30,31"</formula1>
    </dataValidation>
  </dataValidations>
  <pageMargins left="0.39370078740157483" right="0" top="0.78740157480314965" bottom="0.19685039370078741" header="0.51181102362204722" footer="0.51181102362204722"/>
  <pageSetup paperSize="8" orientation="portrait" r:id="rId1"/>
  <headerFooter alignWithMargins="0">
    <oddFooter>&amp;L&amp;D&amp;C&amp;8浜松商工会議所　電話：053-452-1113　メール：rouho@hamamatsu-cci.or.jp&amp;R（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退社</vt:lpstr>
      <vt:lpstr>離職票欄</vt:lpstr>
      <vt:lpstr>記入例!Print_Area</vt:lpstr>
      <vt:lpstr>退社!Print_Area</vt:lpstr>
      <vt:lpstr>離職票欄!Print_Area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2025-10-27T05:29:57Z</cp:lastPrinted>
  <dcterms:created xsi:type="dcterms:W3CDTF">2021-02-03T00:33:49Z</dcterms:created>
  <dcterms:modified xsi:type="dcterms:W3CDTF">2026-01-06T02:59:18Z</dcterms:modified>
</cp:coreProperties>
</file>