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codeName="ThisWorkbook" defaultThemeVersion="166925"/>
  <mc:AlternateContent xmlns:mc="http://schemas.openxmlformats.org/markup-compatibility/2006">
    <mc:Choice Requires="x15">
      <x15ac:absPath xmlns:x15ac="http://schemas.microsoft.com/office/spreadsheetml/2010/11/ac" url="O:\会員支援部\会員サービス課\労働保険\★雇用保険\雇用保険連絡表\"/>
    </mc:Choice>
  </mc:AlternateContent>
  <xr:revisionPtr revIDLastSave="0" documentId="8_{680B2827-A371-4619-B863-6002DCF7D690}" xr6:coauthVersionLast="47" xr6:coauthVersionMax="47" xr10:uidLastSave="{00000000-0000-0000-0000-000000000000}"/>
  <bookViews>
    <workbookView xWindow="28680" yWindow="-120" windowWidth="29040" windowHeight="15720" activeTab="1" xr2:uid="{00000000-000D-0000-FFFF-FFFF00000000}"/>
  </bookViews>
  <sheets>
    <sheet name="記入例" sheetId="6" r:id="rId1"/>
    <sheet name="退社" sheetId="1" r:id="rId2"/>
    <sheet name="離職票欄" sheetId="5" r:id="rId3"/>
  </sheets>
  <definedNames>
    <definedName name="_xlnm.Print_Area" localSheetId="0">記入例!$A$1:$Z$50</definedName>
    <definedName name="_xlnm.Print_Area" localSheetId="1">退社!$A$1:$Z$50</definedName>
    <definedName name="_xlnm.Print_Area" localSheetId="2">離職票欄!$A$5:$AF$27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K43" i="6" l="1"/>
  <c r="AM43" i="6" s="1"/>
  <c r="AI43" i="6"/>
  <c r="AL43" i="6" l="1"/>
  <c r="AN43" i="6" s="1"/>
  <c r="Z40" i="5"/>
  <c r="Z39" i="5"/>
  <c r="Z38" i="5"/>
  <c r="Z37" i="5"/>
  <c r="Z36" i="5"/>
  <c r="Z35" i="5"/>
  <c r="Z34" i="5"/>
  <c r="Z33" i="5"/>
  <c r="Z32" i="5"/>
  <c r="Z31" i="5"/>
  <c r="Z30" i="5"/>
  <c r="Z29" i="5"/>
  <c r="Z28" i="5"/>
  <c r="Z27" i="5"/>
  <c r="Z26" i="5"/>
  <c r="Z25" i="5"/>
  <c r="Z24" i="5"/>
  <c r="Z23" i="5"/>
  <c r="Z22" i="5"/>
  <c r="Z21" i="5"/>
  <c r="Z20" i="5"/>
  <c r="Z19" i="5"/>
  <c r="Z18" i="5"/>
  <c r="Z17" i="5"/>
  <c r="AL16" i="5"/>
  <c r="AN16" i="5" s="1"/>
  <c r="AI16" i="5"/>
  <c r="AK16" i="5" s="1"/>
  <c r="Z16" i="5"/>
  <c r="Z15" i="5"/>
  <c r="AI14" i="5"/>
  <c r="F14" i="5"/>
  <c r="B15" i="5" s="1"/>
  <c r="F16" i="5" s="1"/>
  <c r="B16" i="5" s="1"/>
  <c r="F17" i="5" s="1"/>
  <c r="B17" i="5" s="1"/>
  <c r="F18" i="5" s="1"/>
  <c r="B18" i="5" s="1"/>
  <c r="F19" i="5" s="1"/>
  <c r="B19" i="5" s="1"/>
  <c r="F20" i="5" s="1"/>
  <c r="B20" i="5" s="1"/>
  <c r="F21" i="5" s="1"/>
  <c r="B21" i="5" s="1"/>
  <c r="F22" i="5" s="1"/>
  <c r="B22" i="5" s="1"/>
  <c r="F23" i="5" s="1"/>
  <c r="B23" i="5" s="1"/>
  <c r="F24" i="5" s="1"/>
  <c r="B24" i="5" s="1"/>
  <c r="F25" i="5" s="1"/>
  <c r="B25" i="5" s="1"/>
  <c r="F26" i="5" s="1"/>
  <c r="B26" i="5" s="1"/>
  <c r="F27" i="5" s="1"/>
  <c r="B27" i="5" s="1"/>
  <c r="AF6" i="5"/>
  <c r="AE6" i="5"/>
  <c r="AC6" i="5"/>
  <c r="AB6" i="5"/>
  <c r="AO16" i="5" l="1"/>
  <c r="AI17" i="5" l="1"/>
  <c r="AK17" i="5" s="1"/>
  <c r="AI18" i="5" s="1"/>
  <c r="AK18" i="5" s="1"/>
  <c r="AI19" i="5" s="1"/>
  <c r="AK19" i="5" s="1"/>
  <c r="AI20" i="5" s="1"/>
  <c r="AK20" i="5" s="1"/>
  <c r="AI21" i="5" s="1"/>
  <c r="AK21" i="5" s="1"/>
  <c r="AI22" i="5" s="1"/>
  <c r="AK22" i="5" s="1"/>
  <c r="AI23" i="5" s="1"/>
  <c r="AK23" i="5" s="1"/>
  <c r="AI24" i="5" s="1"/>
  <c r="AK24" i="5" s="1"/>
  <c r="AI25" i="5" s="1"/>
  <c r="AK25" i="5" s="1"/>
  <c r="AI26" i="5" s="1"/>
  <c r="AK26" i="5" s="1"/>
  <c r="AI27" i="5" s="1"/>
  <c r="AK27" i="5" s="1"/>
  <c r="AI28" i="5" s="1"/>
  <c r="AK28" i="5" s="1"/>
  <c r="AI29" i="5" s="1"/>
  <c r="AK29" i="5" s="1"/>
  <c r="L15" i="5"/>
  <c r="P16" i="5" s="1"/>
  <c r="L16" i="5" l="1"/>
  <c r="P17" i="5" s="1"/>
  <c r="L17" i="5" s="1"/>
  <c r="P18" i="5" s="1"/>
  <c r="L18" i="5" s="1"/>
  <c r="P19" i="5" s="1"/>
  <c r="L19" i="5" s="1"/>
  <c r="P20" i="5" s="1"/>
  <c r="L20" i="5" s="1"/>
  <c r="P21" i="5" s="1"/>
  <c r="L21" i="5" s="1"/>
  <c r="P22" i="5" s="1"/>
  <c r="L22" i="5" s="1"/>
  <c r="P23" i="5" s="1"/>
  <c r="L23" i="5" s="1"/>
  <c r="P24" i="5" s="1"/>
  <c r="L24" i="5" s="1"/>
  <c r="P25" i="5" s="1"/>
  <c r="L25" i="5" s="1"/>
  <c r="P26" i="5" s="1"/>
  <c r="L26" i="5" s="1"/>
  <c r="P27" i="5" s="1"/>
  <c r="L27" i="5" s="1"/>
  <c r="AK43" i="1"/>
  <c r="AM43" i="1" s="1"/>
  <c r="AI43" i="1"/>
  <c r="AL43" i="1" l="1"/>
  <c r="AN43"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川畑 なつ美</author>
  </authors>
  <commentList>
    <comment ref="C11" authorId="0" shapeId="0" xr:uid="{0AB0FDEA-59EB-4B7C-8707-8B7D8F438D73}">
      <text>
        <r>
          <rPr>
            <sz val="9"/>
            <color indexed="81"/>
            <rFont val="MS P ゴシック"/>
            <family val="3"/>
            <charset val="128"/>
          </rPr>
          <t xml:space="preserve">
・以下の場合、添付書類も提出してください。
　　①　外国人労働者の場合　→　在留カード
　　②　解雇、重責解雇の場合　
　　　　→　解雇通知書、就業規則の該当箇所
　　③　契約期間満了の場合　
　　　　→　契約期間すべての契約書or雇入通知書
　　④　定年の場合　→　就業規則の該当箇所
　　⑤　休業手当の支給がある場合　
　　　　→　該当期間のタイムカード(出勤簿)、賃金台帳
</t>
        </r>
      </text>
    </comment>
  </commentList>
</comments>
</file>

<file path=xl/sharedStrings.xml><?xml version="1.0" encoding="utf-8"?>
<sst xmlns="http://schemas.openxmlformats.org/spreadsheetml/2006/main" count="469" uniqueCount="177">
  <si>
    <t>事業所コード</t>
    <rPh sb="0" eb="3">
      <t>ジギョウショ</t>
    </rPh>
    <phoneticPr fontId="2"/>
  </si>
  <si>
    <t>事　業　所　名</t>
    <rPh sb="0" eb="1">
      <t>コト</t>
    </rPh>
    <rPh sb="2" eb="3">
      <t>ゴウ</t>
    </rPh>
    <rPh sb="4" eb="5">
      <t>ショ</t>
    </rPh>
    <rPh sb="6" eb="7">
      <t>メイ</t>
    </rPh>
    <phoneticPr fontId="2"/>
  </si>
  <si>
    <t>人事担当者</t>
    <rPh sb="0" eb="2">
      <t>ジンジ</t>
    </rPh>
    <rPh sb="2" eb="5">
      <t>タントウシャ</t>
    </rPh>
    <phoneticPr fontId="2"/>
  </si>
  <si>
    <t>社員コード</t>
    <rPh sb="0" eb="2">
      <t>シャイン</t>
    </rPh>
    <phoneticPr fontId="2"/>
  </si>
  <si>
    <t>カナ</t>
    <phoneticPr fontId="2"/>
  </si>
  <si>
    <t>生年月日</t>
    <rPh sb="0" eb="2">
      <t>セイネン</t>
    </rPh>
    <rPh sb="2" eb="4">
      <t>ガッピ</t>
    </rPh>
    <phoneticPr fontId="2"/>
  </si>
  <si>
    <t>氏名</t>
    <rPh sb="0" eb="1">
      <t>シ</t>
    </rPh>
    <rPh sb="1" eb="2">
      <t>メイ</t>
    </rPh>
    <phoneticPr fontId="2"/>
  </si>
  <si>
    <t>□</t>
  </si>
  <si>
    <t>昭和</t>
    <rPh sb="0" eb="2">
      <t>ショウワ</t>
    </rPh>
    <phoneticPr fontId="2"/>
  </si>
  <si>
    <t>年</t>
    <rPh sb="0" eb="1">
      <t>ネン</t>
    </rPh>
    <phoneticPr fontId="2"/>
  </si>
  <si>
    <t>月</t>
    <rPh sb="0" eb="1">
      <t>ガツ</t>
    </rPh>
    <phoneticPr fontId="2"/>
  </si>
  <si>
    <t>日</t>
    <rPh sb="0" eb="1">
      <t>ヒ</t>
    </rPh>
    <phoneticPr fontId="2"/>
  </si>
  <si>
    <t>平成</t>
    <rPh sb="0" eb="2">
      <t>ヘイセイ</t>
    </rPh>
    <phoneticPr fontId="2"/>
  </si>
  <si>
    <r>
      <t xml:space="preserve">退社年月日
</t>
    </r>
    <r>
      <rPr>
        <sz val="8"/>
        <color theme="1"/>
        <rFont val="游ゴシック"/>
        <family val="3"/>
        <charset val="128"/>
        <scheme val="minor"/>
      </rPr>
      <t>保険喪失のみは最終日</t>
    </r>
    <rPh sb="0" eb="2">
      <t>タイシャ</t>
    </rPh>
    <rPh sb="2" eb="5">
      <t>ネンガッピ</t>
    </rPh>
    <rPh sb="6" eb="8">
      <t>ホケン</t>
    </rPh>
    <rPh sb="8" eb="10">
      <t>ソウシツ</t>
    </rPh>
    <rPh sb="13" eb="16">
      <t>サイシュウビ</t>
    </rPh>
    <phoneticPr fontId="2"/>
  </si>
  <si>
    <t>令和</t>
    <rPh sb="0" eb="2">
      <t>レイワ</t>
    </rPh>
    <phoneticPr fontId="2"/>
  </si>
  <si>
    <t>月</t>
    <rPh sb="0" eb="1">
      <t>ツキ</t>
    </rPh>
    <phoneticPr fontId="2"/>
  </si>
  <si>
    <t>電話番号</t>
    <rPh sb="0" eb="2">
      <t>デンワ</t>
    </rPh>
    <rPh sb="2" eb="4">
      <t>バンゴウ</t>
    </rPh>
    <phoneticPr fontId="2"/>
  </si>
  <si>
    <t>未加入者</t>
    <rPh sb="0" eb="4">
      <t>ミカニュウシャ</t>
    </rPh>
    <phoneticPr fontId="2"/>
  </si>
  <si>
    <t>①</t>
    <phoneticPr fontId="2"/>
  </si>
  <si>
    <t>記載内容に関する確認書（被保険者）または疎明書（事業主）を添付</t>
    <rPh sb="0" eb="2">
      <t>キサイ</t>
    </rPh>
    <rPh sb="2" eb="4">
      <t>ナイヨウ</t>
    </rPh>
    <rPh sb="5" eb="6">
      <t>カン</t>
    </rPh>
    <rPh sb="8" eb="11">
      <t>カクニンショ</t>
    </rPh>
    <rPh sb="12" eb="16">
      <t>ヒホケンシャ</t>
    </rPh>
    <rPh sb="20" eb="22">
      <t>ソメイ</t>
    </rPh>
    <rPh sb="22" eb="23">
      <t>ショ</t>
    </rPh>
    <rPh sb="24" eb="27">
      <t>ジギョウヌシ</t>
    </rPh>
    <rPh sb="29" eb="31">
      <t>テンプ</t>
    </rPh>
    <phoneticPr fontId="2"/>
  </si>
  <si>
    <t>②</t>
    <phoneticPr fontId="2"/>
  </si>
  <si>
    <t>③</t>
    <phoneticPr fontId="2"/>
  </si>
  <si>
    <t>（</t>
    <phoneticPr fontId="2"/>
  </si>
  <si>
    <t>日</t>
    <rPh sb="0" eb="1">
      <t>ニチ</t>
    </rPh>
    <phoneticPr fontId="2"/>
  </si>
  <si>
    <t>)</t>
    <phoneticPr fontId="2"/>
  </si>
  <si>
    <t>自己都合</t>
    <rPh sb="0" eb="2">
      <t>ジコ</t>
    </rPh>
    <rPh sb="2" eb="4">
      <t>ツゴウ</t>
    </rPh>
    <phoneticPr fontId="2"/>
  </si>
  <si>
    <t>(</t>
    <phoneticPr fontId="2"/>
  </si>
  <si>
    <t>事業主都合</t>
    <rPh sb="0" eb="3">
      <t>ジギョウヌシ</t>
    </rPh>
    <rPh sb="3" eb="5">
      <t>ツゴウ</t>
    </rPh>
    <phoneticPr fontId="2"/>
  </si>
  <si>
    <t>退職勧奨に合意</t>
    <rPh sb="0" eb="2">
      <t>タイショク</t>
    </rPh>
    <rPh sb="2" eb="4">
      <t>カンショウ</t>
    </rPh>
    <rPh sb="5" eb="7">
      <t>ゴウイ</t>
    </rPh>
    <phoneticPr fontId="2"/>
  </si>
  <si>
    <t>契約期間満了</t>
    <rPh sb="0" eb="2">
      <t>ケイヤク</t>
    </rPh>
    <rPh sb="2" eb="4">
      <t>キカン</t>
    </rPh>
    <rPh sb="4" eb="6">
      <t>マンリョウ</t>
    </rPh>
    <phoneticPr fontId="2"/>
  </si>
  <si>
    <t>継続確約有</t>
    <rPh sb="0" eb="2">
      <t>ケイゾク</t>
    </rPh>
    <rPh sb="2" eb="4">
      <t>カクヤク</t>
    </rPh>
    <rPh sb="4" eb="5">
      <t>アリ</t>
    </rPh>
    <phoneticPr fontId="2"/>
  </si>
  <si>
    <t>雇止通知有</t>
    <rPh sb="0" eb="1">
      <t>ヤトイ</t>
    </rPh>
    <rPh sb="1" eb="2">
      <t>ド</t>
    </rPh>
    <rPh sb="2" eb="4">
      <t>ツウチ</t>
    </rPh>
    <rPh sb="4" eb="5">
      <t>アリ</t>
    </rPh>
    <phoneticPr fontId="2"/>
  </si>
  <si>
    <t>労働者から契約更新（継続）の申し出</t>
    <rPh sb="0" eb="3">
      <t>ロウドウシャ</t>
    </rPh>
    <rPh sb="5" eb="7">
      <t>ケイヤク</t>
    </rPh>
    <rPh sb="7" eb="9">
      <t>コウシン</t>
    </rPh>
    <rPh sb="10" eb="12">
      <t>ケイゾク</t>
    </rPh>
    <rPh sb="14" eb="15">
      <t>モウ</t>
    </rPh>
    <rPh sb="16" eb="17">
      <t>デ</t>
    </rPh>
    <phoneticPr fontId="2"/>
  </si>
  <si>
    <t>希望有</t>
    <rPh sb="0" eb="2">
      <t>キボウ</t>
    </rPh>
    <rPh sb="2" eb="3">
      <t>アリ</t>
    </rPh>
    <phoneticPr fontId="2"/>
  </si>
  <si>
    <t>希望なし</t>
    <rPh sb="0" eb="2">
      <t>キボウ</t>
    </rPh>
    <phoneticPr fontId="2"/>
  </si>
  <si>
    <t>申し出がなかった</t>
    <rPh sb="0" eb="1">
      <t>モウ</t>
    </rPh>
    <rPh sb="2" eb="3">
      <t>デ</t>
    </rPh>
    <phoneticPr fontId="2"/>
  </si>
  <si>
    <t>回</t>
    <rPh sb="0" eb="1">
      <t>カイ</t>
    </rPh>
    <phoneticPr fontId="2"/>
  </si>
  <si>
    <t>定年後再雇用における期限到来</t>
    <rPh sb="0" eb="3">
      <t>テイネンゴ</t>
    </rPh>
    <rPh sb="3" eb="4">
      <t>サイ</t>
    </rPh>
    <rPh sb="4" eb="6">
      <t>コヨウ</t>
    </rPh>
    <rPh sb="10" eb="12">
      <t>キゲン</t>
    </rPh>
    <rPh sb="12" eb="14">
      <t>トウライ</t>
    </rPh>
    <phoneticPr fontId="2"/>
  </si>
  <si>
    <t>定年年齢</t>
    <rPh sb="0" eb="2">
      <t>テイネン</t>
    </rPh>
    <rPh sb="2" eb="4">
      <t>ネンレイ</t>
    </rPh>
    <phoneticPr fontId="2"/>
  </si>
  <si>
    <t>歳</t>
    <rPh sb="0" eb="1">
      <t>サイ</t>
    </rPh>
    <phoneticPr fontId="2"/>
  </si>
  <si>
    <t>労働者から定年後の継続雇用</t>
    <rPh sb="0" eb="3">
      <t>ロウドウシャ</t>
    </rPh>
    <rPh sb="5" eb="8">
      <t>テイネンゴ</t>
    </rPh>
    <rPh sb="9" eb="11">
      <t>ケイゾク</t>
    </rPh>
    <rPh sb="11" eb="13">
      <t>コヨウ</t>
    </rPh>
    <phoneticPr fontId="2"/>
  </si>
  <si>
    <r>
      <t xml:space="preserve">その他
</t>
    </r>
    <r>
      <rPr>
        <sz val="6"/>
        <color theme="1"/>
        <rFont val="游ゴシック"/>
        <family val="3"/>
        <charset val="128"/>
        <scheme val="minor"/>
      </rPr>
      <t>※具体的理由を記入</t>
    </r>
    <rPh sb="2" eb="3">
      <t>タ</t>
    </rPh>
    <rPh sb="5" eb="8">
      <t>グタイテキ</t>
    </rPh>
    <rPh sb="8" eb="10">
      <t>リユウ</t>
    </rPh>
    <rPh sb="11" eb="13">
      <t>キニュウ</t>
    </rPh>
    <phoneticPr fontId="2"/>
  </si>
  <si>
    <t>例：死亡、行方不明、懲戒解雇、休業後復帰できず、事業所廃止、取締役就任、移籍出向　など</t>
    <rPh sb="0" eb="1">
      <t>レイ</t>
    </rPh>
    <rPh sb="2" eb="4">
      <t>シボウ</t>
    </rPh>
    <rPh sb="5" eb="7">
      <t>ユクエ</t>
    </rPh>
    <rPh sb="7" eb="9">
      <t>フメイ</t>
    </rPh>
    <rPh sb="10" eb="12">
      <t>チョウカイ</t>
    </rPh>
    <rPh sb="12" eb="14">
      <t>カイコ</t>
    </rPh>
    <rPh sb="15" eb="17">
      <t>キュウギョウ</t>
    </rPh>
    <rPh sb="17" eb="18">
      <t>ゴ</t>
    </rPh>
    <rPh sb="18" eb="20">
      <t>フッキ</t>
    </rPh>
    <rPh sb="24" eb="27">
      <t>ジギョウショ</t>
    </rPh>
    <rPh sb="27" eb="29">
      <t>ハイシ</t>
    </rPh>
    <rPh sb="30" eb="33">
      <t>トリシマリヤク</t>
    </rPh>
    <rPh sb="33" eb="35">
      <t>シュウニン</t>
    </rPh>
    <rPh sb="36" eb="38">
      <t>イセキ</t>
    </rPh>
    <rPh sb="38" eb="40">
      <t>シュッコウ</t>
    </rPh>
    <phoneticPr fontId="2"/>
  </si>
  <si>
    <t>週</t>
    <rPh sb="0" eb="1">
      <t>シュウ</t>
    </rPh>
    <phoneticPr fontId="2"/>
  </si>
  <si>
    <t>時間</t>
    <rPh sb="0" eb="2">
      <t>ジカン</t>
    </rPh>
    <phoneticPr fontId="2"/>
  </si>
  <si>
    <t>分</t>
    <rPh sb="0" eb="1">
      <t>フン</t>
    </rPh>
    <phoneticPr fontId="2"/>
  </si>
  <si>
    <r>
      <t xml:space="preserve">外国人
</t>
    </r>
    <r>
      <rPr>
        <sz val="6"/>
        <color theme="1"/>
        <rFont val="游ゴシック"/>
        <family val="3"/>
        <charset val="128"/>
        <scheme val="minor"/>
      </rPr>
      <t xml:space="preserve">
※保険未加入も記入</t>
    </r>
    <rPh sb="0" eb="2">
      <t>ガイコク</t>
    </rPh>
    <rPh sb="2" eb="3">
      <t>ジン</t>
    </rPh>
    <phoneticPr fontId="2"/>
  </si>
  <si>
    <t>ローマ字氏名</t>
    <rPh sb="3" eb="4">
      <t>ジ</t>
    </rPh>
    <rPh sb="4" eb="6">
      <t>シメイ</t>
    </rPh>
    <phoneticPr fontId="2"/>
  </si>
  <si>
    <t>在留カード</t>
    <rPh sb="0" eb="2">
      <t>ザイリュウ</t>
    </rPh>
    <phoneticPr fontId="2"/>
  </si>
  <si>
    <t>国籍・地域</t>
    <rPh sb="0" eb="2">
      <t>コクセキ</t>
    </rPh>
    <rPh sb="3" eb="5">
      <t>チイキ</t>
    </rPh>
    <phoneticPr fontId="2"/>
  </si>
  <si>
    <t>番号</t>
    <rPh sb="0" eb="2">
      <t>バンゴウ</t>
    </rPh>
    <phoneticPr fontId="2"/>
  </si>
  <si>
    <t>在留期間</t>
    <rPh sb="0" eb="2">
      <t>ザイリュウ</t>
    </rPh>
    <rPh sb="2" eb="4">
      <t>キカン</t>
    </rPh>
    <phoneticPr fontId="2"/>
  </si>
  <si>
    <t>在留資格</t>
    <rPh sb="0" eb="2">
      <t>ザイリュウ</t>
    </rPh>
    <rPh sb="2" eb="4">
      <t>シカク</t>
    </rPh>
    <phoneticPr fontId="2"/>
  </si>
  <si>
    <t>備　考</t>
    <rPh sb="0" eb="1">
      <t>ビ</t>
    </rPh>
    <rPh sb="2" eb="3">
      <t>コウ</t>
    </rPh>
    <phoneticPr fontId="2"/>
  </si>
  <si>
    <t>※事務
処理欄</t>
    <rPh sb="1" eb="3">
      <t>ジム</t>
    </rPh>
    <rPh sb="4" eb="6">
      <t>ショリ</t>
    </rPh>
    <rPh sb="6" eb="7">
      <t>ラン</t>
    </rPh>
    <phoneticPr fontId="2"/>
  </si>
  <si>
    <t>未回収時の理由</t>
    <rPh sb="0" eb="3">
      <t>ミカイシュウ</t>
    </rPh>
    <rPh sb="3" eb="4">
      <t>ジ</t>
    </rPh>
    <rPh sb="5" eb="7">
      <t>リユウ</t>
    </rPh>
    <phoneticPr fontId="2"/>
  </si>
  <si>
    <t>※マイナ登録</t>
    <rPh sb="4" eb="6">
      <t>トウロク</t>
    </rPh>
    <phoneticPr fontId="2"/>
  </si>
  <si>
    <t>喪失区分</t>
    <rPh sb="0" eb="2">
      <t>ソウシツ</t>
    </rPh>
    <rPh sb="2" eb="4">
      <t>クブン</t>
    </rPh>
    <phoneticPr fontId="2"/>
  </si>
  <si>
    <t>喪失理由</t>
    <rPh sb="0" eb="2">
      <t>ソウシツ</t>
    </rPh>
    <rPh sb="2" eb="4">
      <t>リユウ</t>
    </rPh>
    <phoneticPr fontId="2"/>
  </si>
  <si>
    <t>短時間へ変更</t>
    <rPh sb="0" eb="3">
      <t>タンジカン</t>
    </rPh>
    <rPh sb="4" eb="6">
      <t>ヘンコウ</t>
    </rPh>
    <phoneticPr fontId="2"/>
  </si>
  <si>
    <t>社会保険</t>
    <rPh sb="0" eb="2">
      <t>シャカイ</t>
    </rPh>
    <rPh sb="2" eb="4">
      <t>ホケン</t>
    </rPh>
    <phoneticPr fontId="2"/>
  </si>
  <si>
    <t>雇用保険</t>
    <rPh sb="0" eb="2">
      <t>コヨウ</t>
    </rPh>
    <rPh sb="2" eb="4">
      <t>ホケン</t>
    </rPh>
    <phoneticPr fontId="2"/>
  </si>
  <si>
    <t>退社理由</t>
    <rPh sb="0" eb="2">
      <t>タイシャ</t>
    </rPh>
    <rPh sb="2" eb="4">
      <t>リユウ</t>
    </rPh>
    <phoneticPr fontId="2"/>
  </si>
  <si>
    <t>契約更新（継続）の確約</t>
    <rPh sb="0" eb="2">
      <t>ケイヤク</t>
    </rPh>
    <rPh sb="2" eb="4">
      <t>コウシン</t>
    </rPh>
    <rPh sb="5" eb="7">
      <t>ケイゾク</t>
    </rPh>
    <rPh sb="9" eb="11">
      <t>カクヤク</t>
    </rPh>
    <phoneticPr fontId="2"/>
  </si>
  <si>
    <t>更新の確約なし、または条件付</t>
    <rPh sb="0" eb="2">
      <t>コウシン</t>
    </rPh>
    <rPh sb="3" eb="5">
      <t>カクヤク</t>
    </rPh>
    <rPh sb="11" eb="14">
      <t>ジョウケンツ</t>
    </rPh>
    <phoneticPr fontId="2"/>
  </si>
  <si>
    <t>定　年</t>
    <rPh sb="0" eb="1">
      <t>サダム</t>
    </rPh>
    <rPh sb="2" eb="3">
      <t>ネン</t>
    </rPh>
    <phoneticPr fontId="2"/>
  </si>
  <si>
    <t>退　社</t>
    <rPh sb="0" eb="1">
      <t>タイ</t>
    </rPh>
    <rPh sb="2" eb="3">
      <t>シャ</t>
    </rPh>
    <phoneticPr fontId="2"/>
  </si>
  <si>
    <t>※大文字</t>
    <rPh sb="1" eb="4">
      <t>オオモジ</t>
    </rPh>
    <phoneticPr fontId="2"/>
  </si>
  <si>
    <t>※西暦</t>
    <rPh sb="1" eb="3">
      <t>セイレキ</t>
    </rPh>
    <phoneticPr fontId="2"/>
  </si>
  <si>
    <t>マイナンバー　※未提出の場合</t>
    <rPh sb="8" eb="11">
      <t>ミテイシュツ</t>
    </rPh>
    <rPh sb="12" eb="14">
      <t>バアイ</t>
    </rPh>
    <phoneticPr fontId="2"/>
  </si>
  <si>
    <t>その他</t>
    <rPh sb="2" eb="3">
      <t>タ</t>
    </rPh>
    <phoneticPr fontId="2"/>
  </si>
  <si>
    <t>）</t>
    <phoneticPr fontId="2"/>
  </si>
  <si>
    <t>退職理由の確認資料を添付　※退職届(写)、契約期間満了時は直近の雇用契約書(写)など</t>
    <rPh sb="0" eb="2">
      <t>タイショク</t>
    </rPh>
    <rPh sb="2" eb="4">
      <t>リユウ</t>
    </rPh>
    <rPh sb="5" eb="7">
      <t>カクニン</t>
    </rPh>
    <rPh sb="7" eb="9">
      <t>シリョウ</t>
    </rPh>
    <rPh sb="10" eb="12">
      <t>テンプ</t>
    </rPh>
    <rPh sb="14" eb="17">
      <t>タイショクトドケ</t>
    </rPh>
    <rPh sb="21" eb="23">
      <t>ケイヤク</t>
    </rPh>
    <phoneticPr fontId="2"/>
  </si>
  <si>
    <t>退職月の出勤簿(写)を添付　※賃金締め日以外の退職は、最終月の出勤日数（有給含）でも可</t>
    <rPh sb="0" eb="2">
      <t>タイショク</t>
    </rPh>
    <rPh sb="2" eb="3">
      <t>ツキ</t>
    </rPh>
    <rPh sb="4" eb="6">
      <t>シュッキン</t>
    </rPh>
    <rPh sb="6" eb="7">
      <t>ボ</t>
    </rPh>
    <rPh sb="8" eb="9">
      <t>ウツ</t>
    </rPh>
    <rPh sb="11" eb="13">
      <t>テンプ</t>
    </rPh>
    <rPh sb="15" eb="17">
      <t>チンギン</t>
    </rPh>
    <rPh sb="17" eb="18">
      <t>シ</t>
    </rPh>
    <rPh sb="19" eb="20">
      <t>ビ</t>
    </rPh>
    <rPh sb="20" eb="22">
      <t>イガイ</t>
    </rPh>
    <rPh sb="23" eb="25">
      <t>タイショク</t>
    </rPh>
    <rPh sb="27" eb="29">
      <t>サイシュウ</t>
    </rPh>
    <rPh sb="29" eb="30">
      <t>ツキ</t>
    </rPh>
    <rPh sb="31" eb="33">
      <t>シュッキン</t>
    </rPh>
    <rPh sb="33" eb="35">
      <t>ニッスウ</t>
    </rPh>
    <rPh sb="42" eb="43">
      <t>カ</t>
    </rPh>
    <phoneticPr fontId="2"/>
  </si>
  <si>
    <t>退職日前1年分の賃金台帳を添付</t>
    <rPh sb="13" eb="15">
      <t>テンプ</t>
    </rPh>
    <phoneticPr fontId="2"/>
  </si>
  <si>
    <t>欠勤（</t>
    <rPh sb="0" eb="2">
      <t>ケッキン</t>
    </rPh>
    <phoneticPr fontId="2"/>
  </si>
  <si>
    <r>
      <t>離職票
発行</t>
    </r>
    <r>
      <rPr>
        <sz val="10"/>
        <color theme="1"/>
        <rFont val="Segoe UI Symbol"/>
        <family val="3"/>
      </rPr>
      <t>☑</t>
    </r>
    <rPh sb="0" eb="2">
      <t>リショク</t>
    </rPh>
    <rPh sb="2" eb="3">
      <t>ヒョウ</t>
    </rPh>
    <rPh sb="4" eb="6">
      <t>ハッコウ</t>
    </rPh>
    <phoneticPr fontId="2"/>
  </si>
  <si>
    <t>最終月　出勤（</t>
    <rPh sb="0" eb="2">
      <t>サイシュウ</t>
    </rPh>
    <rPh sb="2" eb="3">
      <t>ツキ</t>
    </rPh>
    <rPh sb="4" eb="6">
      <t>シュッキン</t>
    </rPh>
    <phoneticPr fontId="2"/>
  </si>
  <si>
    <t>解　雇</t>
    <rPh sb="0" eb="1">
      <t>カイ</t>
    </rPh>
    <rPh sb="2" eb="3">
      <t>ヤトイ</t>
    </rPh>
    <phoneticPr fontId="2"/>
  </si>
  <si>
    <t>ヶ月</t>
    <rPh sb="1" eb="2">
      <t>ゲツ</t>
    </rPh>
    <phoneticPr fontId="2"/>
  </si>
  <si>
    <t>更新回数</t>
    <phoneticPr fontId="2"/>
  </si>
  <si>
    <t>通算の契約期間</t>
    <rPh sb="0" eb="2">
      <t>ツウサン</t>
    </rPh>
    <phoneticPr fontId="2"/>
  </si>
  <si>
    <t>直近の契約</t>
    <rPh sb="0" eb="2">
      <t>チョッキン</t>
    </rPh>
    <rPh sb="3" eb="5">
      <t>ケイヤク</t>
    </rPh>
    <phoneticPr fontId="2"/>
  </si>
  <si>
    <t>マイナ入力</t>
    <rPh sb="3" eb="5">
      <t>ニュウリョク</t>
    </rPh>
    <phoneticPr fontId="2"/>
  </si>
  <si>
    <t>入力値</t>
    <rPh sb="0" eb="3">
      <t>ニュウリョクチ</t>
    </rPh>
    <phoneticPr fontId="2"/>
  </si>
  <si>
    <t>桁数</t>
    <rPh sb="0" eb="2">
      <t>ケタスウ</t>
    </rPh>
    <phoneticPr fontId="2"/>
  </si>
  <si>
    <t>CD</t>
    <phoneticPr fontId="2"/>
  </si>
  <si>
    <t>判定</t>
    <rPh sb="0" eb="2">
      <t>ハンテイ</t>
    </rPh>
    <phoneticPr fontId="2"/>
  </si>
  <si>
    <t>マイナCD</t>
    <phoneticPr fontId="2"/>
  </si>
  <si>
    <t>A</t>
  </si>
  <si>
    <t>B</t>
  </si>
  <si>
    <t>C</t>
  </si>
  <si>
    <t>D</t>
  </si>
  <si>
    <t>E</t>
  </si>
  <si>
    <t>F</t>
  </si>
  <si>
    <t>G</t>
  </si>
  <si>
    <t>H</t>
  </si>
  <si>
    <t>I</t>
  </si>
  <si>
    <t>J</t>
  </si>
  <si>
    <t>K</t>
  </si>
  <si>
    <t>L</t>
  </si>
  <si>
    <t>M</t>
  </si>
  <si>
    <t>N</t>
  </si>
  <si>
    <t>O</t>
  </si>
  <si>
    <t>P</t>
  </si>
  <si>
    <t>Q</t>
  </si>
  <si>
    <t>R</t>
  </si>
  <si>
    <t>S</t>
  </si>
  <si>
    <t>T</t>
  </si>
  <si>
    <t>U</t>
  </si>
  <si>
    <t>V</t>
  </si>
  <si>
    <t>W</t>
  </si>
  <si>
    <t>X</t>
  </si>
  <si>
    <t>Y</t>
  </si>
  <si>
    <t>Z</t>
  </si>
  <si>
    <t>①年月日を西暦で入力してください→</t>
    <rPh sb="1" eb="4">
      <t>ネンガッピ</t>
    </rPh>
    <rPh sb="5" eb="7">
      <t>セイレキ</t>
    </rPh>
    <rPh sb="8" eb="10">
      <t>ニュウリョク</t>
    </rPh>
    <phoneticPr fontId="12"/>
  </si>
  <si>
    <t>取得年月日
（≒入社）</t>
    <rPh sb="0" eb="2">
      <t>シュトク</t>
    </rPh>
    <rPh sb="2" eb="5">
      <t>ネンガッピ</t>
    </rPh>
    <rPh sb="8" eb="10">
      <t>ニュウシャ</t>
    </rPh>
    <phoneticPr fontId="12"/>
  </si>
  <si>
    <t>※離職年月日までの期間が1年未満の場合は必ず入力してください。（1年以上の場合は空欄可）</t>
    <phoneticPr fontId="12"/>
  </si>
  <si>
    <t>離職年月日</t>
    <rPh sb="0" eb="2">
      <t>リショク</t>
    </rPh>
    <rPh sb="2" eb="5">
      <t>ネンガッピ</t>
    </rPh>
    <phoneticPr fontId="12"/>
  </si>
  <si>
    <t>②　↓離職者の氏名、住所、電話番号、賃金形態を入力してください</t>
    <rPh sb="3" eb="6">
      <t>リショクシャ</t>
    </rPh>
    <rPh sb="7" eb="9">
      <t>シメイ</t>
    </rPh>
    <rPh sb="10" eb="12">
      <t>ジュウショ</t>
    </rPh>
    <rPh sb="13" eb="15">
      <t>デンワ</t>
    </rPh>
    <rPh sb="15" eb="17">
      <t>バンゴウ</t>
    </rPh>
    <rPh sb="18" eb="20">
      <t>チンギン</t>
    </rPh>
    <rPh sb="20" eb="22">
      <t>ケイタイ</t>
    </rPh>
    <rPh sb="23" eb="25">
      <t>ニュウリョク</t>
    </rPh>
    <phoneticPr fontId="12"/>
  </si>
  <si>
    <t>賃金締切日</t>
    <rPh sb="0" eb="2">
      <t>チンギン</t>
    </rPh>
    <rPh sb="2" eb="5">
      <t>シメキリビ</t>
    </rPh>
    <phoneticPr fontId="12"/>
  </si>
  <si>
    <t>※毎月末日締めの場合は「31」を入力してください。</t>
    <rPh sb="1" eb="3">
      <t>マイツキ</t>
    </rPh>
    <rPh sb="5" eb="6">
      <t>シ</t>
    </rPh>
    <rPh sb="8" eb="10">
      <t>バアイ</t>
    </rPh>
    <phoneticPr fontId="12"/>
  </si>
  <si>
    <t>雇用保険被保険者離職証明書</t>
    <rPh sb="0" eb="2">
      <t>コヨウ</t>
    </rPh>
    <rPh sb="2" eb="4">
      <t>ホケン</t>
    </rPh>
    <rPh sb="4" eb="8">
      <t>ヒホケンシャ</t>
    </rPh>
    <rPh sb="8" eb="10">
      <t>リショク</t>
    </rPh>
    <rPh sb="10" eb="13">
      <t>ショウメイショ</t>
    </rPh>
    <phoneticPr fontId="12"/>
  </si>
  <si>
    <t>離職者の</t>
    <rPh sb="0" eb="3">
      <t>リショクシャ</t>
    </rPh>
    <phoneticPr fontId="12"/>
  </si>
  <si>
    <t>フリガナ</t>
    <phoneticPr fontId="12"/>
  </si>
  <si>
    <t>離職
年月日</t>
    <rPh sb="0" eb="2">
      <t>リショク</t>
    </rPh>
    <rPh sb="3" eb="6">
      <t>ネンガッピ</t>
    </rPh>
    <phoneticPr fontId="12"/>
  </si>
  <si>
    <t>氏名</t>
    <phoneticPr fontId="12"/>
  </si>
  <si>
    <t>〒</t>
  </si>
  <si>
    <t>月給</t>
    <rPh sb="0" eb="2">
      <t>ゲッキュウ</t>
    </rPh>
    <phoneticPr fontId="12"/>
  </si>
  <si>
    <t>住所</t>
    <rPh sb="0" eb="2">
      <t>ジュウショ</t>
    </rPh>
    <phoneticPr fontId="12"/>
  </si>
  <si>
    <t>日給</t>
    <rPh sb="0" eb="2">
      <t>ニッキュウ</t>
    </rPh>
    <phoneticPr fontId="12"/>
  </si>
  <si>
    <t>電話番号</t>
    <rPh sb="0" eb="2">
      <t>デンワ</t>
    </rPh>
    <rPh sb="2" eb="4">
      <t>バンゴウ</t>
    </rPh>
    <phoneticPr fontId="12"/>
  </si>
  <si>
    <t>賃金形態</t>
    <rPh sb="0" eb="4">
      <t>チンギンケイタイ</t>
    </rPh>
    <phoneticPr fontId="12"/>
  </si>
  <si>
    <t>時給</t>
    <rPh sb="0" eb="2">
      <t>ジキュウ</t>
    </rPh>
    <phoneticPr fontId="12"/>
  </si>
  <si>
    <t>離職の日以前の賃金支払状況等</t>
    <rPh sb="0" eb="2">
      <t>リショク</t>
    </rPh>
    <rPh sb="3" eb="4">
      <t>ヒ</t>
    </rPh>
    <rPh sb="4" eb="6">
      <t>イゼン</t>
    </rPh>
    <rPh sb="7" eb="9">
      <t>チンギン</t>
    </rPh>
    <rPh sb="9" eb="11">
      <t>シハラ</t>
    </rPh>
    <rPh sb="11" eb="13">
      <t>ジョウキョウ</t>
    </rPh>
    <rPh sb="13" eb="14">
      <t>トウ</t>
    </rPh>
    <phoneticPr fontId="12"/>
  </si>
  <si>
    <t>被保険者期間
算定対象期間</t>
    <rPh sb="0" eb="4">
      <t>ヒホケンシャ</t>
    </rPh>
    <rPh sb="4" eb="6">
      <t>キカン</t>
    </rPh>
    <rPh sb="7" eb="9">
      <t>サンテイ</t>
    </rPh>
    <rPh sb="9" eb="11">
      <t>タイショウ</t>
    </rPh>
    <rPh sb="11" eb="13">
      <t>キカン</t>
    </rPh>
    <phoneticPr fontId="12"/>
  </si>
  <si>
    <t>基礎
日数</t>
    <rPh sb="0" eb="2">
      <t>キソ</t>
    </rPh>
    <rPh sb="3" eb="5">
      <t>ニッスウ</t>
    </rPh>
    <phoneticPr fontId="12"/>
  </si>
  <si>
    <t>賃 金 支 払
 対 象 期 間</t>
    <rPh sb="13" eb="14">
      <t>キ</t>
    </rPh>
    <rPh sb="15" eb="16">
      <t>アイダ</t>
    </rPh>
    <phoneticPr fontId="12"/>
  </si>
  <si>
    <t>賃　　　金　　　額</t>
    <rPh sb="0" eb="1">
      <t>チン</t>
    </rPh>
    <rPh sb="4" eb="5">
      <t>キン</t>
    </rPh>
    <rPh sb="8" eb="9">
      <t>ガク</t>
    </rPh>
    <phoneticPr fontId="12"/>
  </si>
  <si>
    <t>備　　考</t>
    <rPh sb="0" eb="1">
      <t>ソナエ</t>
    </rPh>
    <rPh sb="3" eb="4">
      <t>コウ</t>
    </rPh>
    <phoneticPr fontId="12"/>
  </si>
  <si>
    <t>A</t>
    <phoneticPr fontId="12"/>
  </si>
  <si>
    <t>B</t>
    <phoneticPr fontId="12"/>
  </si>
  <si>
    <t>計</t>
    <rPh sb="0" eb="1">
      <t>ケイ</t>
    </rPh>
    <phoneticPr fontId="12"/>
  </si>
  <si>
    <t>～</t>
    <phoneticPr fontId="12"/>
  </si>
  <si>
    <t>離職日</t>
    <rPh sb="0" eb="2">
      <t>リショク</t>
    </rPh>
    <rPh sb="2" eb="3">
      <t>ビ</t>
    </rPh>
    <phoneticPr fontId="12"/>
  </si>
  <si>
    <t>日</t>
    <phoneticPr fontId="12"/>
  </si>
  <si>
    <t>計算式</t>
    <rPh sb="0" eb="2">
      <t>ケイサン</t>
    </rPh>
    <rPh sb="2" eb="3">
      <t>シキ</t>
    </rPh>
    <phoneticPr fontId="12"/>
  </si>
  <si>
    <t>日</t>
    <rPh sb="0" eb="1">
      <t>ニチ</t>
    </rPh>
    <phoneticPr fontId="12"/>
  </si>
  <si>
    <t>　　</t>
    <phoneticPr fontId="12"/>
  </si>
  <si>
    <t>離職日の翌日</t>
    <phoneticPr fontId="12"/>
  </si>
  <si>
    <t>☑</t>
  </si>
  <si>
    <t>労働</t>
    <rPh sb="0" eb="2">
      <t>ロウドウ</t>
    </rPh>
    <phoneticPr fontId="2"/>
  </si>
  <si>
    <t>太郎</t>
    <rPh sb="0" eb="2">
      <t>タロウ</t>
    </rPh>
    <phoneticPr fontId="2"/>
  </si>
  <si>
    <t>ロウドウ</t>
    <phoneticPr fontId="2"/>
  </si>
  <si>
    <t>タロウ</t>
    <phoneticPr fontId="2"/>
  </si>
  <si>
    <t>有限会社浜松労保</t>
    <rPh sb="0" eb="4">
      <t>ユウゲンガイシャ</t>
    </rPh>
    <rPh sb="4" eb="6">
      <t>ハママツ</t>
    </rPh>
    <rPh sb="6" eb="8">
      <t>ロウホ</t>
    </rPh>
    <phoneticPr fontId="2"/>
  </si>
  <si>
    <t>氏名：○○○○
TEL：000-000-0000</t>
    <phoneticPr fontId="2"/>
  </si>
  <si>
    <t>氏名：
TEL：</t>
    <phoneticPr fontId="2"/>
  </si>
  <si>
    <t>←③各対象期間の日数（有給含む）、賃金を入力してください。</t>
    <rPh sb="2" eb="3">
      <t>カク</t>
    </rPh>
    <rPh sb="3" eb="5">
      <t>タイショウ</t>
    </rPh>
    <rPh sb="5" eb="7">
      <t>キカン</t>
    </rPh>
    <rPh sb="8" eb="10">
      <t>ニッスウ</t>
    </rPh>
    <rPh sb="11" eb="13">
      <t>ユウキュウ</t>
    </rPh>
    <rPh sb="13" eb="14">
      <t>フク</t>
    </rPh>
    <rPh sb="17" eb="19">
      <t>チンギン</t>
    </rPh>
    <rPh sb="20" eb="22">
      <t>ニュウリョク</t>
    </rPh>
    <phoneticPr fontId="12"/>
  </si>
  <si>
    <t>　　　　　例：「時給→月給に変更」</t>
    <rPh sb="5" eb="6">
      <t>レイ</t>
    </rPh>
    <rPh sb="8" eb="10">
      <t>ジキュウ</t>
    </rPh>
    <rPh sb="11" eb="13">
      <t>ゲッキュウ</t>
    </rPh>
    <rPh sb="14" eb="16">
      <t>ヘンコウ</t>
    </rPh>
    <phoneticPr fontId="2"/>
  </si>
  <si>
    <t>　　　　　例：「産休・育休　R6/1/1～R7/3/31」</t>
    <rPh sb="5" eb="6">
      <t>レイ</t>
    </rPh>
    <rPh sb="8" eb="10">
      <t>サンキュウ</t>
    </rPh>
    <rPh sb="11" eb="13">
      <t>イクキュウ</t>
    </rPh>
    <phoneticPr fontId="2"/>
  </si>
  <si>
    <t>　　　　　基礎日数が11日以上ある月が12ヶ月分になるよう入力してください。</t>
    <rPh sb="22" eb="23">
      <t>ゲツ</t>
    </rPh>
    <phoneticPr fontId="12"/>
  </si>
  <si>
    <t>　　　 　その場合も必ず日数はご入力ください。</t>
    <rPh sb="7" eb="9">
      <t>バアイ</t>
    </rPh>
    <rPh sb="10" eb="11">
      <t>カナラ</t>
    </rPh>
    <rPh sb="12" eb="14">
      <t>ニッスウ</t>
    </rPh>
    <rPh sb="16" eb="18">
      <t>ニュウリョク</t>
    </rPh>
    <phoneticPr fontId="12"/>
  </si>
  <si>
    <t>　　１．被保険者期間算定対象期間、賃金支払対象期間ともに</t>
    <rPh sb="17" eb="19">
      <t>チンギン</t>
    </rPh>
    <rPh sb="19" eb="21">
      <t>シハライ</t>
    </rPh>
    <rPh sb="21" eb="23">
      <t>タイショウ</t>
    </rPh>
    <rPh sb="23" eb="25">
      <t>キカン</t>
    </rPh>
    <phoneticPr fontId="12"/>
  </si>
  <si>
    <t>　　２．月給者はA欄、日給・時給者はB欄に賃金を入力してください。</t>
    <rPh sb="4" eb="6">
      <t>ゲッキュウ</t>
    </rPh>
    <rPh sb="6" eb="7">
      <t>シャ</t>
    </rPh>
    <rPh sb="9" eb="10">
      <t>ラン</t>
    </rPh>
    <phoneticPr fontId="12"/>
  </si>
  <si>
    <t>　　３．賃金が未計算の場合、賃金額を0円にし、備考欄に「未計算」と入力してください。</t>
    <rPh sb="4" eb="6">
      <t>チンギン</t>
    </rPh>
    <rPh sb="7" eb="8">
      <t>ミ</t>
    </rPh>
    <rPh sb="8" eb="10">
      <t>ケイサン</t>
    </rPh>
    <rPh sb="11" eb="13">
      <t>バアイ</t>
    </rPh>
    <rPh sb="14" eb="16">
      <t>チンギン</t>
    </rPh>
    <rPh sb="16" eb="17">
      <t>ガク</t>
    </rPh>
    <rPh sb="19" eb="20">
      <t>エン</t>
    </rPh>
    <rPh sb="23" eb="25">
      <t>ビコウ</t>
    </rPh>
    <rPh sb="25" eb="26">
      <t>ラン</t>
    </rPh>
    <rPh sb="28" eb="29">
      <t>ミ</t>
    </rPh>
    <rPh sb="29" eb="31">
      <t>ケイサン</t>
    </rPh>
    <rPh sb="33" eb="35">
      <t>ニュウリョク</t>
    </rPh>
    <phoneticPr fontId="12"/>
  </si>
  <si>
    <t>　　４．休業手当の支払いを受けている場合、休業日数と休業手当額を備考に入力してください。</t>
    <rPh sb="4" eb="6">
      <t>キュウギョウ</t>
    </rPh>
    <rPh sb="6" eb="8">
      <t>テアテ</t>
    </rPh>
    <rPh sb="9" eb="11">
      <t>シハラ</t>
    </rPh>
    <rPh sb="13" eb="14">
      <t>ウ</t>
    </rPh>
    <rPh sb="18" eb="20">
      <t>バアイ</t>
    </rPh>
    <rPh sb="21" eb="23">
      <t>キュウギョウ</t>
    </rPh>
    <rPh sb="23" eb="25">
      <t>ニッスウ</t>
    </rPh>
    <rPh sb="26" eb="28">
      <t>キュウギョウ</t>
    </rPh>
    <rPh sb="28" eb="30">
      <t>テアテ</t>
    </rPh>
    <rPh sb="30" eb="31">
      <t>ガク</t>
    </rPh>
    <rPh sb="35" eb="37">
      <t>ニュウリョク</t>
    </rPh>
    <phoneticPr fontId="12"/>
  </si>
  <si>
    <t>　　５．給与形態が変更した場合、備考に入力してください。</t>
    <rPh sb="4" eb="6">
      <t>キュウヨ</t>
    </rPh>
    <rPh sb="6" eb="8">
      <t>ケイタイ</t>
    </rPh>
    <rPh sb="9" eb="11">
      <t>ヘンコウ</t>
    </rPh>
    <rPh sb="13" eb="15">
      <t>バアイ</t>
    </rPh>
    <rPh sb="16" eb="18">
      <t>ビコウ</t>
    </rPh>
    <rPh sb="19" eb="21">
      <t>ニュウリョク</t>
    </rPh>
    <phoneticPr fontId="2"/>
  </si>
  <si>
    <t>　　６．長期間休業した場合、理由と期間がいつからいつまでか、備考に入力してください。</t>
    <rPh sb="4" eb="7">
      <t>チョウキカン</t>
    </rPh>
    <rPh sb="7" eb="9">
      <t>キュウギョウ</t>
    </rPh>
    <rPh sb="11" eb="13">
      <t>バアイ</t>
    </rPh>
    <rPh sb="14" eb="16">
      <t>リユウ</t>
    </rPh>
    <rPh sb="17" eb="19">
      <t>キカン</t>
    </rPh>
    <rPh sb="30" eb="32">
      <t>ビコウ</t>
    </rPh>
    <rPh sb="33" eb="35">
      <t>ニュウリョク</t>
    </rPh>
    <phoneticPr fontId="2"/>
  </si>
  <si>
    <r>
      <rPr>
        <b/>
        <sz val="8"/>
        <color theme="1"/>
        <rFont val="游ゴシック"/>
        <family val="3"/>
        <charset val="128"/>
        <scheme val="minor"/>
      </rPr>
      <t xml:space="preserve">解雇の場合、解雇予告日と具体的な理由をご入力ください。
退職勧奨の場合、具体的な理由をご入力ください。
</t>
    </r>
    <r>
      <rPr>
        <b/>
        <sz val="9"/>
        <color theme="1"/>
        <rFont val="游ゴシック"/>
        <family val="3"/>
        <charset val="128"/>
        <scheme val="minor"/>
      </rPr>
      <t>（　　　　　　　　　　　　　　　　　　　　　　　　　　　　　　　　　　）</t>
    </r>
    <rPh sb="0" eb="2">
      <t>カイコ</t>
    </rPh>
    <rPh sb="3" eb="5">
      <t>バアイ</t>
    </rPh>
    <rPh sb="6" eb="8">
      <t>カイコ</t>
    </rPh>
    <rPh sb="8" eb="10">
      <t>ヨコク</t>
    </rPh>
    <rPh sb="10" eb="11">
      <t>ビ</t>
    </rPh>
    <rPh sb="12" eb="15">
      <t>グタイテキ</t>
    </rPh>
    <rPh sb="16" eb="18">
      <t>リユウ</t>
    </rPh>
    <rPh sb="20" eb="22">
      <t>ニュウリョク</t>
    </rPh>
    <phoneticPr fontId="2"/>
  </si>
  <si>
    <r>
      <rPr>
        <b/>
        <sz val="8"/>
        <color theme="1"/>
        <rFont val="游ゴシック"/>
        <family val="3"/>
        <charset val="128"/>
        <scheme val="minor"/>
      </rPr>
      <t xml:space="preserve">解雇の場合、解雇予告日と具体的な理由をご入力ください。
退職勧奨の場合、具体的な理由をご入力ください。
</t>
    </r>
    <r>
      <rPr>
        <b/>
        <sz val="9"/>
        <color theme="1"/>
        <rFont val="游ゴシック"/>
        <family val="3"/>
        <charset val="128"/>
        <scheme val="minor"/>
      </rPr>
      <t>（　　　　　　　　　　　　　　　　　　　　　　　　　　　　　　　　　　）</t>
    </r>
    <phoneticPr fontId="2"/>
  </si>
  <si>
    <t>週所定労働:</t>
    <rPh sb="0" eb="5">
      <t>シュウショテイロウドウ</t>
    </rPh>
    <phoneticPr fontId="2"/>
  </si>
  <si>
    <t>①本人都合</t>
    <rPh sb="1" eb="3">
      <t>ホンニン</t>
    </rPh>
    <rPh sb="3" eb="5">
      <t>ツゴウ</t>
    </rPh>
    <phoneticPr fontId="2"/>
  </si>
  <si>
    <t>②会社都合</t>
    <rPh sb="1" eb="3">
      <t>カイシャ</t>
    </rPh>
    <rPh sb="3" eb="5">
      <t>ツゴウ</t>
    </rPh>
    <phoneticPr fontId="2"/>
  </si>
  <si>
    <t>変更の理由:</t>
    <rPh sb="0" eb="2">
      <t>ヘンコウ</t>
    </rPh>
    <rPh sb="3" eb="5">
      <t>リユウ</t>
    </rPh>
    <phoneticPr fontId="2"/>
  </si>
  <si>
    <t>←週２０時間未満に変更の場合、①か②をお選びください</t>
    <rPh sb="1" eb="2">
      <t>シュウ</t>
    </rPh>
    <rPh sb="4" eb="6">
      <t>ジカン</t>
    </rPh>
    <rPh sb="6" eb="8">
      <t>ミマン</t>
    </rPh>
    <rPh sb="9" eb="11">
      <t>ヘンコウ</t>
    </rPh>
    <rPh sb="12" eb="14">
      <t>バアイ</t>
    </rPh>
    <rPh sb="20" eb="21">
      <t>エラ</t>
    </rPh>
    <phoneticPr fontId="2"/>
  </si>
  <si>
    <t>*1</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</si>
</sst>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0000"/>
    <numFmt numFmtId="177" formatCode="00"/>
    <numFmt numFmtId="178" formatCode="0_);[Red]\(0\)"/>
  </numFmts>
  <fonts count="44">
    <font>
      <sz val="11"/>
      <color theme="1"/>
      <name val="游ゴシック"/>
      <family val="2"/>
      <charset val="128"/>
      <scheme val="minor"/>
    </font>
    <font>
      <sz val="9"/>
      <color theme="1"/>
      <name val="游ゴシック"/>
      <family val="3"/>
      <charset val="128"/>
      <scheme val="minor"/>
    </font>
    <font>
      <sz val="6"/>
      <name val="游ゴシック"/>
      <family val="2"/>
      <charset val="128"/>
      <scheme val="minor"/>
    </font>
    <font>
      <sz val="10"/>
      <color theme="1"/>
      <name val="游ゴシック"/>
      <family val="3"/>
      <charset val="128"/>
      <scheme val="minor"/>
    </font>
    <font>
      <sz val="12"/>
      <color theme="1"/>
      <name val="游ゴシック"/>
      <family val="3"/>
      <charset val="128"/>
      <scheme val="minor"/>
    </font>
    <font>
      <sz val="8"/>
      <color theme="1"/>
      <name val="游ゴシック"/>
      <family val="3"/>
      <charset val="128"/>
      <scheme val="minor"/>
    </font>
    <font>
      <sz val="11"/>
      <color theme="1"/>
      <name val="游ゴシック"/>
      <family val="3"/>
      <charset val="128"/>
      <scheme val="minor"/>
    </font>
    <font>
      <sz val="10"/>
      <color theme="1"/>
      <name val="Segoe UI Symbol"/>
      <family val="3"/>
    </font>
    <font>
      <sz val="6"/>
      <color theme="1"/>
      <name val="游ゴシック"/>
      <family val="3"/>
      <charset val="128"/>
      <scheme val="minor"/>
    </font>
    <font>
      <sz val="11"/>
      <name val="ＭＳ Ｐゴシック"/>
      <family val="3"/>
      <charset val="128"/>
    </font>
    <font>
      <sz val="8"/>
      <color theme="1"/>
      <name val="ＭＳ Ｐゴシック"/>
      <family val="3"/>
      <charset val="128"/>
    </font>
    <font>
      <b/>
      <sz val="10"/>
      <color rgb="FFFF0000"/>
      <name val="ＭＳ Ｐゴシック"/>
      <family val="3"/>
      <charset val="128"/>
    </font>
    <font>
      <sz val="6"/>
      <name val="ＭＳ Ｐゴシック"/>
      <family val="3"/>
      <charset val="128"/>
    </font>
    <font>
      <b/>
      <sz val="10"/>
      <color theme="1"/>
      <name val="ＭＳ Ｐゴシック"/>
      <family val="3"/>
      <charset val="128"/>
    </font>
    <font>
      <b/>
      <sz val="14"/>
      <color theme="1"/>
      <name val="ＭＳ Ｐゴシック"/>
      <family val="3"/>
      <charset val="128"/>
    </font>
    <font>
      <b/>
      <u/>
      <sz val="10"/>
      <color theme="1"/>
      <name val="ＭＳ Ｐゴシック"/>
      <family val="3"/>
      <charset val="128"/>
    </font>
    <font>
      <sz val="10"/>
      <color theme="1"/>
      <name val="ＭＳ Ｐゴシック"/>
      <family val="3"/>
      <charset val="128"/>
    </font>
    <font>
      <sz val="16"/>
      <color theme="1"/>
      <name val="ＭＳ Ｐゴシック"/>
      <family val="3"/>
      <charset val="128"/>
    </font>
    <font>
      <b/>
      <sz val="16"/>
      <color theme="1"/>
      <name val="ＭＳ Ｐゴシック"/>
      <family val="3"/>
      <charset val="128"/>
    </font>
    <font>
      <sz val="8"/>
      <name val="ＭＳ Ｐゴシック"/>
      <family val="3"/>
      <charset val="128"/>
    </font>
    <font>
      <sz val="11"/>
      <color theme="1"/>
      <name val="ＭＳ Ｐゴシック"/>
      <family val="3"/>
      <charset val="128"/>
    </font>
    <font>
      <b/>
      <sz val="10"/>
      <name val="ＭＳ Ｐゴシック"/>
      <family val="3"/>
      <charset val="128"/>
    </font>
    <font>
      <b/>
      <sz val="12"/>
      <color theme="1"/>
      <name val="ＭＳ Ｐゴシック"/>
      <family val="3"/>
      <charset val="128"/>
    </font>
    <font>
      <b/>
      <sz val="11"/>
      <color theme="1"/>
      <name val="ＭＳ Ｐゴシック"/>
      <family val="3"/>
      <charset val="128"/>
    </font>
    <font>
      <b/>
      <sz val="14"/>
      <color rgb="FFFF0000"/>
      <name val="ＭＳ Ｐゴシック"/>
      <family val="3"/>
      <charset val="128"/>
    </font>
    <font>
      <sz val="10"/>
      <color rgb="FFFFFFCC"/>
      <name val="游ゴシック"/>
      <family val="3"/>
      <charset val="128"/>
      <scheme val="minor"/>
    </font>
    <font>
      <sz val="11"/>
      <color rgb="FFFFFFCC"/>
      <name val="游ゴシック"/>
      <family val="3"/>
      <charset val="128"/>
      <scheme val="minor"/>
    </font>
    <font>
      <sz val="8"/>
      <color rgb="FFFFFFCC"/>
      <name val="游ゴシック"/>
      <family val="3"/>
      <charset val="128"/>
      <scheme val="minor"/>
    </font>
    <font>
      <sz val="9"/>
      <color rgb="FFFFFFCC"/>
      <name val="游ゴシック"/>
      <family val="3"/>
      <charset val="128"/>
      <scheme val="minor"/>
    </font>
    <font>
      <b/>
      <sz val="10"/>
      <color rgb="FFFF0000"/>
      <name val="游ゴシック"/>
      <family val="3"/>
      <charset val="128"/>
      <scheme val="minor"/>
    </font>
    <font>
      <b/>
      <sz val="8"/>
      <color rgb="FFFF0000"/>
      <name val="游ゴシック"/>
      <family val="3"/>
      <charset val="128"/>
      <scheme val="minor"/>
    </font>
    <font>
      <b/>
      <sz val="9"/>
      <color rgb="FFFF0000"/>
      <name val="游ゴシック"/>
      <family val="3"/>
      <charset val="128"/>
      <scheme val="minor"/>
    </font>
    <font>
      <sz val="11"/>
      <color rgb="FFFF0000"/>
      <name val="游ゴシック"/>
      <family val="3"/>
      <charset val="128"/>
      <scheme val="minor"/>
    </font>
    <font>
      <sz val="11"/>
      <name val="游ゴシック"/>
      <family val="3"/>
      <charset val="128"/>
      <scheme val="minor"/>
    </font>
    <font>
      <b/>
      <sz val="14"/>
      <color rgb="FFFF0000"/>
      <name val="游ゴシック"/>
      <family val="3"/>
      <charset val="128"/>
      <scheme val="minor"/>
    </font>
    <font>
      <sz val="14"/>
      <color theme="1"/>
      <name val="游ゴシック"/>
      <family val="3"/>
      <charset val="128"/>
      <scheme val="minor"/>
    </font>
    <font>
      <b/>
      <sz val="6"/>
      <color rgb="FFFF0000"/>
      <name val="游ゴシック"/>
      <family val="3"/>
      <charset val="128"/>
      <scheme val="minor"/>
    </font>
    <font>
      <sz val="6"/>
      <color theme="0"/>
      <name val="游ゴシック"/>
      <family val="3"/>
      <charset val="128"/>
      <scheme val="minor"/>
    </font>
    <font>
      <b/>
      <sz val="9"/>
      <color theme="1"/>
      <name val="游ゴシック"/>
      <family val="3"/>
      <charset val="128"/>
      <scheme val="minor"/>
    </font>
    <font>
      <b/>
      <sz val="8"/>
      <color theme="1"/>
      <name val="游ゴシック"/>
      <family val="3"/>
      <charset val="128"/>
      <scheme val="minor"/>
    </font>
    <font>
      <b/>
      <sz val="14"/>
      <color theme="1"/>
      <name val="游ゴシック"/>
      <family val="3"/>
      <charset val="128"/>
      <scheme val="minor"/>
    </font>
    <font>
      <b/>
      <sz val="11"/>
      <color theme="1"/>
      <name val="游ゴシック"/>
      <family val="3"/>
      <charset val="128"/>
      <scheme val="minor"/>
    </font>
    <font>
      <sz val="9"/>
      <color indexed="81"/>
      <name val="MS P ゴシック"/>
      <family val="3"/>
      <charset val="128"/>
    </font>
    <font>
      <b/>
      <sz val="12"/>
      <color theme="1"/>
      <name val="游ゴシック"/>
      <family val="3"/>
      <charset val="128"/>
      <scheme val="minor"/>
    </font>
  </fonts>
  <fills count="8">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CCFFFF"/>
        <bgColor indexed="64"/>
      </patternFill>
    </fill>
    <fill>
      <patternFill patternType="solid">
        <fgColor rgb="FFFFFFCC"/>
        <bgColor indexed="64"/>
      </patternFill>
    </fill>
    <fill>
      <patternFill patternType="solid">
        <fgColor theme="0"/>
        <bgColor indexed="64"/>
      </patternFill>
    </fill>
  </fills>
  <borders count="311">
    <border>
      <left/>
      <right/>
      <top/>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thin">
        <color indexed="64"/>
      </left>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top/>
      <bottom style="thin">
        <color indexed="64"/>
      </bottom>
      <diagonal/>
    </border>
    <border>
      <left/>
      <right style="hair">
        <color indexed="64"/>
      </right>
      <top/>
      <bottom style="thin">
        <color indexed="64"/>
      </bottom>
      <diagonal/>
    </border>
    <border>
      <left style="hair">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hair">
        <color indexed="64"/>
      </left>
      <right/>
      <top style="thin">
        <color indexed="64"/>
      </top>
      <bottom style="thin">
        <color indexed="64"/>
      </bottom>
      <diagonal/>
    </border>
    <border>
      <left/>
      <right/>
      <top style="thin">
        <color indexed="64"/>
      </top>
      <bottom style="thin">
        <color indexed="64"/>
      </bottom>
      <diagonal/>
    </border>
    <border>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top style="thin">
        <color indexed="64"/>
      </top>
      <bottom/>
      <diagonal/>
    </border>
    <border>
      <left/>
      <right style="hair">
        <color indexed="64"/>
      </right>
      <top style="thin">
        <color indexed="64"/>
      </top>
      <bottom/>
      <diagonal/>
    </border>
    <border>
      <left/>
      <right style="thin">
        <color indexed="64"/>
      </right>
      <top/>
      <bottom/>
      <diagonal/>
    </border>
    <border>
      <left/>
      <right style="hair">
        <color indexed="64"/>
      </right>
      <top/>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right style="hair">
        <color indexed="64"/>
      </right>
      <top style="thin">
        <color indexed="64"/>
      </top>
      <bottom style="hair">
        <color indexed="64"/>
      </bottom>
      <diagonal/>
    </border>
    <border>
      <left style="thin">
        <color indexed="64"/>
      </left>
      <right style="thin">
        <color indexed="64"/>
      </right>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style="thin">
        <color indexed="64"/>
      </right>
      <top/>
      <bottom style="hair">
        <color indexed="64"/>
      </bottom>
      <diagonal/>
    </border>
    <border>
      <left style="thin">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style="hair">
        <color indexed="64"/>
      </top>
      <bottom style="thin">
        <color indexed="64"/>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thin">
        <color indexed="64"/>
      </top>
      <bottom style="hair">
        <color indexed="17"/>
      </bottom>
      <diagonal/>
    </border>
    <border>
      <left/>
      <right style="hair">
        <color indexed="17"/>
      </right>
      <top/>
      <bottom style="hair">
        <color indexed="17"/>
      </bottom>
      <diagonal/>
    </border>
    <border>
      <left style="hair">
        <color indexed="17"/>
      </left>
      <right/>
      <top/>
      <bottom style="hair">
        <color indexed="17"/>
      </bottom>
      <diagonal/>
    </border>
    <border>
      <left style="hair">
        <color indexed="64"/>
      </left>
      <right/>
      <top style="thin">
        <color indexed="64"/>
      </top>
      <bottom style="hair">
        <color indexed="17"/>
      </bottom>
      <diagonal/>
    </border>
    <border>
      <left style="thin">
        <color indexed="64"/>
      </left>
      <right style="hair">
        <color indexed="17"/>
      </right>
      <top style="thin">
        <color indexed="64"/>
      </top>
      <bottom/>
      <diagonal/>
    </border>
    <border>
      <left style="hair">
        <color indexed="17"/>
      </left>
      <right style="hair">
        <color indexed="17"/>
      </right>
      <top style="thin">
        <color indexed="64"/>
      </top>
      <bottom/>
      <diagonal/>
    </border>
    <border>
      <left style="hair">
        <color indexed="17"/>
      </left>
      <right style="thin">
        <color indexed="17"/>
      </right>
      <top style="thin">
        <color indexed="64"/>
      </top>
      <bottom/>
      <diagonal/>
    </border>
    <border>
      <left style="hair">
        <color indexed="17"/>
      </left>
      <right style="hair">
        <color auto="1"/>
      </right>
      <top style="hair">
        <color auto="1"/>
      </top>
      <bottom style="hair">
        <color indexed="17"/>
      </bottom>
      <diagonal/>
    </border>
    <border>
      <left style="hair">
        <color indexed="64"/>
      </left>
      <right style="hair">
        <color indexed="17"/>
      </right>
      <top style="hair">
        <color indexed="64"/>
      </top>
      <bottom style="hair">
        <color indexed="17"/>
      </bottom>
      <diagonal/>
    </border>
    <border>
      <left style="hair">
        <color indexed="17"/>
      </left>
      <right style="hair">
        <color indexed="17"/>
      </right>
      <top style="hair">
        <color indexed="64"/>
      </top>
      <bottom style="hair">
        <color indexed="17"/>
      </bottom>
      <diagonal/>
    </border>
    <border>
      <left style="hair">
        <color indexed="17"/>
      </left>
      <right/>
      <top style="hair">
        <color indexed="64"/>
      </top>
      <bottom style="hair">
        <color indexed="17"/>
      </bottom>
      <diagonal/>
    </border>
    <border>
      <left style="thin">
        <color auto="1"/>
      </left>
      <right/>
      <top/>
      <bottom style="hair">
        <color indexed="17"/>
      </bottom>
      <diagonal/>
    </border>
    <border>
      <left/>
      <right/>
      <top/>
      <bottom style="hair">
        <color indexed="17"/>
      </bottom>
      <diagonal/>
    </border>
    <border>
      <left/>
      <right style="hair">
        <color indexed="64"/>
      </right>
      <top/>
      <bottom style="hair">
        <color indexed="17"/>
      </bottom>
      <diagonal/>
    </border>
    <border>
      <left/>
      <right style="hair">
        <color auto="1"/>
      </right>
      <top style="hair">
        <color indexed="17"/>
      </top>
      <bottom style="hair">
        <color indexed="17"/>
      </bottom>
      <diagonal/>
    </border>
    <border>
      <left/>
      <right/>
      <top style="hair">
        <color indexed="17"/>
      </top>
      <bottom style="hair">
        <color indexed="17"/>
      </bottom>
      <diagonal/>
    </border>
    <border>
      <left style="hair">
        <color auto="1"/>
      </left>
      <right/>
      <top style="hair">
        <color indexed="17"/>
      </top>
      <bottom style="hair">
        <color indexed="17"/>
      </bottom>
      <diagonal/>
    </border>
    <border>
      <left/>
      <right style="thin">
        <color auto="1"/>
      </right>
      <top style="hair">
        <color indexed="17"/>
      </top>
      <bottom style="hair">
        <color indexed="17"/>
      </bottom>
      <diagonal/>
    </border>
    <border>
      <left style="thin">
        <color auto="1"/>
      </left>
      <right/>
      <top style="hair">
        <color indexed="17"/>
      </top>
      <bottom style="hair">
        <color indexed="17"/>
      </bottom>
      <diagonal/>
    </border>
    <border>
      <left/>
      <right/>
      <top style="hair">
        <color indexed="17"/>
      </top>
      <bottom/>
      <diagonal/>
    </border>
    <border>
      <left style="thin">
        <color auto="1"/>
      </left>
      <right/>
      <top style="hair">
        <color indexed="17"/>
      </top>
      <bottom style="hair">
        <color auto="1"/>
      </bottom>
      <diagonal/>
    </border>
    <border>
      <left/>
      <right/>
      <top style="hair">
        <color indexed="17"/>
      </top>
      <bottom style="hair">
        <color auto="1"/>
      </bottom>
      <diagonal/>
    </border>
    <border>
      <left/>
      <right style="hair">
        <color indexed="17"/>
      </right>
      <top style="hair">
        <color indexed="64"/>
      </top>
      <bottom style="hair">
        <color auto="1"/>
      </bottom>
      <diagonal/>
    </border>
    <border>
      <left/>
      <right style="hair">
        <color auto="1"/>
      </right>
      <top style="hair">
        <color indexed="17"/>
      </top>
      <bottom style="hair">
        <color auto="1"/>
      </bottom>
      <diagonal/>
    </border>
    <border>
      <left/>
      <right style="hair">
        <color indexed="17"/>
      </right>
      <top style="hair">
        <color indexed="17"/>
      </top>
      <bottom style="hair">
        <color auto="1"/>
      </bottom>
      <diagonal/>
    </border>
    <border>
      <left/>
      <right style="thin">
        <color auto="1"/>
      </right>
      <top style="hair">
        <color indexed="17"/>
      </top>
      <bottom style="hair">
        <color auto="1"/>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right/>
      <top style="hair">
        <color auto="1"/>
      </top>
      <bottom style="hair">
        <color auto="1"/>
      </bottom>
      <diagonal/>
    </border>
    <border>
      <left/>
      <right style="hair">
        <color indexed="17"/>
      </right>
      <top style="hair">
        <color auto="1"/>
      </top>
      <bottom style="hair">
        <color auto="1"/>
      </bottom>
      <diagonal/>
    </border>
    <border>
      <left/>
      <right style="hair">
        <color auto="1"/>
      </right>
      <top style="hair">
        <color auto="1"/>
      </top>
      <bottom style="hair">
        <color auto="1"/>
      </bottom>
      <diagonal/>
    </border>
    <border>
      <left/>
      <right style="thin">
        <color auto="1"/>
      </right>
      <top style="hair">
        <color auto="1"/>
      </top>
      <bottom style="hair">
        <color auto="1"/>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thin">
        <color auto="1"/>
      </left>
      <right/>
      <top style="hair">
        <color auto="1"/>
      </top>
      <bottom style="hair">
        <color indexed="17"/>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style="hair">
        <color indexed="17"/>
      </right>
      <top style="hair">
        <color auto="1"/>
      </top>
      <bottom style="thin">
        <color auto="1"/>
      </bottom>
      <diagonal/>
    </border>
    <border>
      <left/>
      <right style="hair">
        <color auto="1"/>
      </right>
      <top style="hair">
        <color auto="1"/>
      </top>
      <bottom style="thin">
        <color auto="1"/>
      </bottom>
      <diagonal/>
    </border>
    <border>
      <left/>
      <right/>
      <top style="hair">
        <color indexed="64"/>
      </top>
      <bottom/>
      <diagonal/>
    </border>
    <border>
      <left style="hair">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auto="1"/>
      </left>
      <right style="hair">
        <color indexed="17"/>
      </right>
      <top style="hair">
        <color indexed="17"/>
      </top>
      <bottom style="hair">
        <color indexed="17"/>
      </bottom>
      <diagonal/>
    </border>
    <border>
      <left style="hair">
        <color indexed="17"/>
      </left>
      <right/>
      <top style="hair">
        <color indexed="17"/>
      </top>
      <bottom style="hair">
        <color indexed="17"/>
      </bottom>
      <diagonal/>
    </border>
    <border>
      <left/>
      <right style="hair">
        <color indexed="17"/>
      </right>
      <top style="hair">
        <color indexed="17"/>
      </top>
      <bottom/>
      <diagonal/>
    </border>
    <border>
      <left style="hair">
        <color indexed="17"/>
      </left>
      <right style="hair">
        <color auto="1"/>
      </right>
      <top style="hair">
        <color indexed="17"/>
      </top>
      <bottom style="hair">
        <color indexed="17"/>
      </bottom>
      <diagonal/>
    </border>
    <border>
      <left/>
      <right/>
      <top style="hair">
        <color indexed="64"/>
      </top>
      <bottom style="hair">
        <color auto="1"/>
      </bottom>
      <diagonal/>
    </border>
    <border>
      <left style="hair">
        <color indexed="64"/>
      </left>
      <right/>
      <top style="hair">
        <color indexed="17"/>
      </top>
      <bottom style="hair">
        <color auto="1"/>
      </bottom>
      <diagonal/>
    </border>
    <border>
      <left style="hair">
        <color indexed="64"/>
      </left>
      <right/>
      <top style="hair">
        <color auto="1"/>
      </top>
      <bottom style="hair">
        <color auto="1"/>
      </bottom>
      <diagonal/>
    </border>
    <border>
      <left/>
      <right style="hair">
        <color indexed="64"/>
      </right>
      <top style="hair">
        <color indexed="64"/>
      </top>
      <bottom/>
      <diagonal/>
    </border>
    <border>
      <left style="hair">
        <color indexed="64"/>
      </left>
      <right style="hair">
        <color indexed="64"/>
      </right>
      <top style="hair">
        <color indexed="17"/>
      </top>
      <bottom style="hair">
        <color indexed="64"/>
      </bottom>
      <diagonal/>
    </border>
    <border>
      <left style="hair">
        <color indexed="64"/>
      </left>
      <right style="hair">
        <color indexed="64"/>
      </right>
      <top style="hair">
        <color indexed="17"/>
      </top>
      <bottom/>
      <diagonal/>
    </border>
    <border>
      <left/>
      <right style="hair">
        <color indexed="17"/>
      </right>
      <top style="hair">
        <color indexed="17"/>
      </top>
      <bottom/>
      <diagonal/>
    </border>
    <border>
      <left style="hair">
        <color indexed="17"/>
      </left>
      <right/>
      <top style="hair">
        <color indexed="17"/>
      </top>
      <bottom/>
      <diagonal/>
    </border>
    <border>
      <left style="hair">
        <color indexed="64"/>
      </left>
      <right/>
      <top style="hair">
        <color indexed="17"/>
      </top>
      <bottom/>
      <diagonal/>
    </border>
    <border>
      <left/>
      <right style="hair">
        <color indexed="64"/>
      </right>
      <top style="hair">
        <color indexed="64"/>
      </top>
      <bottom style="hair">
        <color indexed="64"/>
      </bottom>
      <diagonal/>
    </border>
    <border>
      <left/>
      <right style="hair">
        <color indexed="17"/>
      </right>
      <top style="hair">
        <color auto="1"/>
      </top>
      <bottom style="hair">
        <color indexed="17"/>
      </bottom>
      <diagonal/>
    </border>
    <border>
      <left style="hair">
        <color indexed="17"/>
      </left>
      <right style="hair">
        <color auto="1"/>
      </right>
      <top style="hair">
        <color auto="1"/>
      </top>
      <bottom style="hair">
        <color indexed="17"/>
      </bottom>
      <diagonal/>
    </border>
    <border>
      <left style="hair">
        <color indexed="64"/>
      </left>
      <right style="hair">
        <color indexed="17"/>
      </right>
      <top style="hair">
        <color indexed="64"/>
      </top>
      <bottom style="hair">
        <color indexed="17"/>
      </bottom>
      <diagonal/>
    </border>
    <border>
      <left style="hair">
        <color indexed="17"/>
      </left>
      <right style="hair">
        <color indexed="17"/>
      </right>
      <top style="hair">
        <color indexed="64"/>
      </top>
      <bottom style="hair">
        <color indexed="17"/>
      </bottom>
      <diagonal/>
    </border>
    <border>
      <left style="hair">
        <color indexed="17"/>
      </left>
      <right/>
      <top style="hair">
        <color indexed="64"/>
      </top>
      <bottom style="hair">
        <color indexed="17"/>
      </bottom>
      <diagonal/>
    </border>
    <border>
      <left style="hair">
        <color auto="1"/>
      </left>
      <right style="hair">
        <color indexed="17"/>
      </right>
      <top style="hair">
        <color auto="1"/>
      </top>
      <bottom style="hair">
        <color indexed="17"/>
      </bottom>
      <diagonal/>
    </border>
    <border>
      <left style="hair">
        <color indexed="17"/>
      </left>
      <right style="thin">
        <color auto="1"/>
      </right>
      <top style="hair">
        <color auto="1"/>
      </top>
      <bottom style="hair">
        <color indexed="17"/>
      </bottom>
      <diagonal/>
    </border>
    <border>
      <left/>
      <right style="hair">
        <color indexed="17"/>
      </right>
      <top style="hair">
        <color indexed="17"/>
      </top>
      <bottom style="hair">
        <color indexed="17"/>
      </bottom>
      <diagonal/>
    </border>
    <border>
      <left style="hair">
        <color indexed="17"/>
      </left>
      <right style="hair">
        <color auto="1"/>
      </right>
      <top style="hair">
        <color indexed="17"/>
      </top>
      <bottom style="hair">
        <color indexed="17"/>
      </bottom>
      <diagonal/>
    </border>
    <border>
      <left style="hair">
        <color indexed="64"/>
      </left>
      <right style="hair">
        <color indexed="17"/>
      </right>
      <top style="hair">
        <color indexed="17"/>
      </top>
      <bottom style="hair">
        <color indexed="17"/>
      </bottom>
      <diagonal/>
    </border>
    <border>
      <left style="hair">
        <color indexed="17"/>
      </left>
      <right style="hair">
        <color indexed="17"/>
      </right>
      <top style="hair">
        <color indexed="17"/>
      </top>
      <bottom style="hair">
        <color indexed="17"/>
      </bottom>
      <diagonal/>
    </border>
    <border>
      <left style="hair">
        <color indexed="17"/>
      </left>
      <right/>
      <top style="hair">
        <color indexed="17"/>
      </top>
      <bottom style="hair">
        <color indexed="17"/>
      </bottom>
      <diagonal/>
    </border>
    <border>
      <left style="hair">
        <color auto="1"/>
      </left>
      <right style="hair">
        <color indexed="17"/>
      </right>
      <top style="hair">
        <color indexed="17"/>
      </top>
      <bottom style="hair">
        <color indexed="17"/>
      </bottom>
      <diagonal/>
    </border>
    <border>
      <left style="hair">
        <color auto="1"/>
      </left>
      <right style="hair">
        <color indexed="17"/>
      </right>
      <top style="hair">
        <color indexed="17"/>
      </top>
      <bottom/>
      <diagonal/>
    </border>
    <border>
      <left style="hair">
        <color indexed="17"/>
      </left>
      <right style="hair">
        <color indexed="17"/>
      </right>
      <top style="hair">
        <color indexed="17"/>
      </top>
      <bottom/>
      <diagonal/>
    </border>
    <border>
      <left style="hair">
        <color indexed="17"/>
      </left>
      <right/>
      <top style="hair">
        <color indexed="17"/>
      </top>
      <bottom/>
      <diagonal/>
    </border>
    <border>
      <left style="hair">
        <color indexed="17"/>
      </left>
      <right style="thin">
        <color auto="1"/>
      </right>
      <top style="hair">
        <color indexed="17"/>
      </top>
      <bottom style="hair">
        <color indexed="17"/>
      </bottom>
      <diagonal/>
    </border>
    <border>
      <left style="thin">
        <color indexed="17"/>
      </left>
      <right/>
      <top style="hair">
        <color indexed="17"/>
      </top>
      <bottom style="hair">
        <color indexed="64"/>
      </bottom>
      <diagonal/>
    </border>
    <border>
      <left/>
      <right/>
      <top style="hair">
        <color indexed="17"/>
      </top>
      <bottom style="hair">
        <color indexed="64"/>
      </bottom>
      <diagonal/>
    </border>
    <border>
      <left/>
      <right/>
      <top style="hair">
        <color indexed="64"/>
      </top>
      <bottom style="hair">
        <color auto="1"/>
      </bottom>
      <diagonal/>
    </border>
    <border>
      <left/>
      <right style="hair">
        <color indexed="64"/>
      </right>
      <top style="hair">
        <color indexed="64"/>
      </top>
      <bottom style="hair">
        <color auto="1"/>
      </bottom>
      <diagonal/>
    </border>
    <border>
      <left/>
      <right style="hair">
        <color indexed="17"/>
      </right>
      <top style="hair">
        <color indexed="17"/>
      </top>
      <bottom/>
      <diagonal/>
    </border>
    <border>
      <left style="hair">
        <color indexed="17"/>
      </left>
      <right style="hair">
        <color indexed="17"/>
      </right>
      <top style="hair">
        <color auto="1"/>
      </top>
      <bottom style="hair">
        <color indexed="17"/>
      </bottom>
      <diagonal/>
    </border>
    <border>
      <left style="thin">
        <color auto="1"/>
      </left>
      <right/>
      <top style="hair">
        <color indexed="64"/>
      </top>
      <bottom style="hair">
        <color indexed="17"/>
      </bottom>
      <diagonal/>
    </border>
    <border>
      <left/>
      <right/>
      <top style="hair">
        <color indexed="64"/>
      </top>
      <bottom style="hair">
        <color indexed="17"/>
      </bottom>
      <diagonal/>
    </border>
    <border>
      <left style="hair">
        <color auto="1"/>
      </left>
      <right style="hair">
        <color indexed="17"/>
      </right>
      <top style="hair">
        <color auto="1"/>
      </top>
      <bottom style="hair">
        <color indexed="17"/>
      </bottom>
      <diagonal/>
    </border>
    <border>
      <left style="hair">
        <color indexed="17"/>
      </left>
      <right style="hair">
        <color auto="1"/>
      </right>
      <top style="hair">
        <color auto="1"/>
      </top>
      <bottom style="hair">
        <color indexed="17"/>
      </bottom>
      <diagonal/>
    </border>
    <border>
      <left/>
      <right style="hair">
        <color indexed="17"/>
      </right>
      <top style="hair">
        <color indexed="17"/>
      </top>
      <bottom style="hair">
        <color indexed="17"/>
      </bottom>
      <diagonal/>
    </border>
    <border>
      <left style="hair">
        <color indexed="17"/>
      </left>
      <right style="hair">
        <color indexed="17"/>
      </right>
      <top style="hair">
        <color indexed="17"/>
      </top>
      <bottom style="hair">
        <color indexed="17"/>
      </bottom>
      <diagonal/>
    </border>
    <border>
      <left style="hair">
        <color auto="1"/>
      </left>
      <right style="hair">
        <color indexed="17"/>
      </right>
      <top style="hair">
        <color indexed="17"/>
      </top>
      <bottom style="hair">
        <color auto="1"/>
      </bottom>
      <diagonal/>
    </border>
    <border>
      <left style="hair">
        <color indexed="17"/>
      </left>
      <right/>
      <top style="hair">
        <color indexed="17"/>
      </top>
      <bottom style="hair">
        <color auto="1"/>
      </bottom>
      <diagonal/>
    </border>
    <border>
      <left style="hair">
        <color indexed="17"/>
      </left>
      <right style="hair">
        <color auto="1"/>
      </right>
      <top style="hair">
        <color indexed="17"/>
      </top>
      <bottom style="hair">
        <color auto="1"/>
      </bottom>
      <diagonal/>
    </border>
    <border>
      <left style="hair">
        <color indexed="17"/>
      </left>
      <right style="hair">
        <color indexed="17"/>
      </right>
      <top style="hair">
        <color indexed="17"/>
      </top>
      <bottom style="hair">
        <color auto="1"/>
      </bottom>
      <diagonal/>
    </border>
    <border>
      <left style="hair">
        <color indexed="64"/>
      </left>
      <right/>
      <top style="hair">
        <color indexed="17"/>
      </top>
      <bottom style="hair">
        <color auto="1"/>
      </bottom>
      <diagonal/>
    </border>
    <border>
      <left style="thin">
        <color auto="1"/>
      </left>
      <right/>
      <top style="hair">
        <color auto="1"/>
      </top>
      <bottom style="hair">
        <color auto="1"/>
      </bottom>
      <diagonal/>
    </border>
    <border>
      <left style="hair">
        <color indexed="64"/>
      </left>
      <right/>
      <top style="hair">
        <color auto="1"/>
      </top>
      <bottom style="hair">
        <color auto="1"/>
      </bottom>
      <diagonal/>
    </border>
    <border>
      <left style="hair">
        <color auto="1"/>
      </left>
      <right style="hair">
        <color indexed="17"/>
      </right>
      <top style="hair">
        <color auto="1"/>
      </top>
      <bottom style="hair">
        <color auto="1"/>
      </bottom>
      <diagonal/>
    </border>
    <border>
      <left style="hair">
        <color indexed="17"/>
      </left>
      <right/>
      <top style="hair">
        <color auto="1"/>
      </top>
      <bottom style="hair">
        <color auto="1"/>
      </bottom>
      <diagonal/>
    </border>
    <border>
      <left style="hair">
        <color indexed="17"/>
      </left>
      <right style="hair">
        <color auto="1"/>
      </right>
      <top style="hair">
        <color auto="1"/>
      </top>
      <bottom style="hair">
        <color auto="1"/>
      </bottom>
      <diagonal/>
    </border>
    <border>
      <left style="hair">
        <color indexed="17"/>
      </left>
      <right style="hair">
        <color indexed="17"/>
      </right>
      <top style="hair">
        <color auto="1"/>
      </top>
      <bottom style="hair">
        <color auto="1"/>
      </bottom>
      <diagonal/>
    </border>
    <border>
      <left style="hair">
        <color indexed="64"/>
      </left>
      <right/>
      <top style="hair">
        <color auto="1"/>
      </top>
      <bottom style="hair">
        <color auto="1"/>
      </bottom>
      <diagonal/>
    </border>
    <border>
      <left style="hair">
        <color auto="1"/>
      </left>
      <right style="hair">
        <color indexed="17"/>
      </right>
      <top style="hair">
        <color auto="1"/>
      </top>
      <bottom style="hair">
        <color auto="1"/>
      </bottom>
      <diagonal/>
    </border>
    <border>
      <left style="hair">
        <color indexed="17"/>
      </left>
      <right/>
      <top style="hair">
        <color auto="1"/>
      </top>
      <bottom style="hair">
        <color auto="1"/>
      </bottom>
      <diagonal/>
    </border>
    <border>
      <left style="hair">
        <color indexed="17"/>
      </left>
      <right style="hair">
        <color auto="1"/>
      </right>
      <top style="hair">
        <color auto="1"/>
      </top>
      <bottom style="hair">
        <color auto="1"/>
      </bottom>
      <diagonal/>
    </border>
    <border>
      <left style="hair">
        <color indexed="17"/>
      </left>
      <right style="hair">
        <color indexed="17"/>
      </right>
      <top style="hair">
        <color auto="1"/>
      </top>
      <bottom style="hair">
        <color auto="1"/>
      </bottom>
      <diagonal/>
    </border>
    <border>
      <left style="hair">
        <color indexed="64"/>
      </left>
      <right/>
      <top style="hair">
        <color auto="1"/>
      </top>
      <bottom style="hair">
        <color auto="1"/>
      </bottom>
      <diagonal/>
    </border>
    <border>
      <left style="hair">
        <color auto="1"/>
      </left>
      <right style="hair">
        <color indexed="17"/>
      </right>
      <top style="hair">
        <color auto="1"/>
      </top>
      <bottom style="hair">
        <color auto="1"/>
      </bottom>
      <diagonal/>
    </border>
    <border>
      <left style="hair">
        <color indexed="17"/>
      </left>
      <right/>
      <top style="hair">
        <color auto="1"/>
      </top>
      <bottom style="hair">
        <color auto="1"/>
      </bottom>
      <diagonal/>
    </border>
    <border>
      <left style="hair">
        <color indexed="17"/>
      </left>
      <right style="hair">
        <color auto="1"/>
      </right>
      <top style="hair">
        <color auto="1"/>
      </top>
      <bottom style="hair">
        <color auto="1"/>
      </bottom>
      <diagonal/>
    </border>
    <border>
      <left style="hair">
        <color indexed="17"/>
      </left>
      <right style="hair">
        <color indexed="17"/>
      </right>
      <top style="hair">
        <color auto="1"/>
      </top>
      <bottom style="hair">
        <color auto="1"/>
      </bottom>
      <diagonal/>
    </border>
    <border>
      <left style="hair">
        <color indexed="64"/>
      </left>
      <right/>
      <top style="hair">
        <color auto="1"/>
      </top>
      <bottom style="hair">
        <color auto="1"/>
      </bottom>
      <diagonal/>
    </border>
    <border>
      <left style="hair">
        <color auto="1"/>
      </left>
      <right style="hair">
        <color indexed="17"/>
      </right>
      <top style="hair">
        <color auto="1"/>
      </top>
      <bottom style="hair">
        <color auto="1"/>
      </bottom>
      <diagonal/>
    </border>
    <border>
      <left style="hair">
        <color indexed="17"/>
      </left>
      <right/>
      <top style="hair">
        <color auto="1"/>
      </top>
      <bottom style="hair">
        <color auto="1"/>
      </bottom>
      <diagonal/>
    </border>
    <border>
      <left style="hair">
        <color indexed="17"/>
      </left>
      <right style="hair">
        <color auto="1"/>
      </right>
      <top style="hair">
        <color auto="1"/>
      </top>
      <bottom style="hair">
        <color auto="1"/>
      </bottom>
      <diagonal/>
    </border>
    <border>
      <left style="hair">
        <color indexed="17"/>
      </left>
      <right style="hair">
        <color indexed="17"/>
      </right>
      <top style="hair">
        <color auto="1"/>
      </top>
      <bottom style="hair">
        <color auto="1"/>
      </bottom>
      <diagonal/>
    </border>
    <border>
      <left style="hair">
        <color indexed="64"/>
      </left>
      <right/>
      <top style="hair">
        <color auto="1"/>
      </top>
      <bottom style="hair">
        <color auto="1"/>
      </bottom>
      <diagonal/>
    </border>
    <border>
      <left/>
      <right/>
      <top style="hair">
        <color auto="1"/>
      </top>
      <bottom style="hair">
        <color indexed="17"/>
      </bottom>
      <diagonal/>
    </border>
    <border>
      <left style="hair">
        <color indexed="64"/>
      </left>
      <right/>
      <top style="hair">
        <color auto="1"/>
      </top>
      <bottom style="hair">
        <color indexed="17"/>
      </bottom>
      <diagonal/>
    </border>
    <border>
      <left/>
      <right style="hair">
        <color auto="1"/>
      </right>
      <top style="hair">
        <color auto="1"/>
      </top>
      <bottom style="hair">
        <color indexed="17"/>
      </bottom>
      <diagonal/>
    </border>
    <border>
      <left/>
      <right style="thin">
        <color auto="1"/>
      </right>
      <top style="hair">
        <color auto="1"/>
      </top>
      <bottom style="hair">
        <color indexed="17"/>
      </bottom>
      <diagonal/>
    </border>
    <border>
      <left style="thin">
        <color auto="1"/>
      </left>
      <right/>
      <top style="hair">
        <color indexed="17"/>
      </top>
      <bottom style="hair">
        <color auto="1"/>
      </bottom>
      <diagonal/>
    </border>
    <border>
      <left/>
      <right/>
      <top style="hair">
        <color indexed="17"/>
      </top>
      <bottom style="hair">
        <color auto="1"/>
      </bottom>
      <diagonal/>
    </border>
    <border>
      <left/>
      <right style="hair">
        <color indexed="17"/>
      </right>
      <top style="hair">
        <color indexed="17"/>
      </top>
      <bottom style="hair">
        <color auto="1"/>
      </bottom>
      <diagonal/>
    </border>
    <border>
      <left/>
      <right style="hair">
        <color auto="1"/>
      </right>
      <top style="hair">
        <color indexed="64"/>
      </top>
      <bottom style="hair">
        <color auto="1"/>
      </bottom>
      <diagonal/>
    </border>
    <border>
      <left style="hair">
        <color auto="1"/>
      </left>
      <right/>
      <top style="hair">
        <color indexed="64"/>
      </top>
      <bottom style="hair">
        <color auto="1"/>
      </bottom>
      <diagonal/>
    </border>
    <border>
      <left/>
      <right/>
      <top style="hair">
        <color indexed="64"/>
      </top>
      <bottom style="hair">
        <color auto="1"/>
      </bottom>
      <diagonal/>
    </border>
    <border>
      <left style="hair">
        <color indexed="64"/>
      </left>
      <right/>
      <top style="hair">
        <color indexed="17"/>
      </top>
      <bottom style="hair">
        <color auto="1"/>
      </bottom>
      <diagonal/>
    </border>
    <border>
      <left/>
      <right style="hair">
        <color auto="1"/>
      </right>
      <top style="hair">
        <color indexed="17"/>
      </top>
      <bottom style="hair">
        <color auto="1"/>
      </bottom>
      <diagonal/>
    </border>
    <border>
      <left style="hair">
        <color auto="1"/>
      </left>
      <right style="hair">
        <color indexed="17"/>
      </right>
      <top style="hair">
        <color indexed="17"/>
      </top>
      <bottom style="hair">
        <color auto="1"/>
      </bottom>
      <diagonal/>
    </border>
    <border>
      <left style="hair">
        <color indexed="17"/>
      </left>
      <right/>
      <top style="hair">
        <color indexed="17"/>
      </top>
      <bottom style="hair">
        <color auto="1"/>
      </bottom>
      <diagonal/>
    </border>
    <border>
      <left style="hair">
        <color indexed="17"/>
      </left>
      <right style="hair">
        <color auto="1"/>
      </right>
      <top style="hair">
        <color indexed="17"/>
      </top>
      <bottom style="hair">
        <color auto="1"/>
      </bottom>
      <diagonal/>
    </border>
    <border>
      <left style="hair">
        <color indexed="17"/>
      </left>
      <right style="hair">
        <color indexed="17"/>
      </right>
      <top style="hair">
        <color indexed="17"/>
      </top>
      <bottom style="hair">
        <color auto="1"/>
      </bottom>
      <diagonal/>
    </border>
    <border>
      <left style="hair">
        <color indexed="64"/>
      </left>
      <right/>
      <top style="hair">
        <color indexed="17"/>
      </top>
      <bottom style="hair">
        <color auto="1"/>
      </bottom>
      <diagonal/>
    </border>
    <border>
      <left/>
      <right style="thin">
        <color auto="1"/>
      </right>
      <top style="hair">
        <color indexed="17"/>
      </top>
      <bottom style="hair">
        <color auto="1"/>
      </bottom>
      <diagonal/>
    </border>
    <border>
      <left style="hair">
        <color auto="1"/>
      </left>
      <right style="hair">
        <color indexed="17"/>
      </right>
      <top style="hair">
        <color auto="1"/>
      </top>
      <bottom style="hair">
        <color auto="1"/>
      </bottom>
      <diagonal/>
    </border>
    <border>
      <left style="hair">
        <color indexed="17"/>
      </left>
      <right/>
      <top style="hair">
        <color auto="1"/>
      </top>
      <bottom style="hair">
        <color auto="1"/>
      </bottom>
      <diagonal/>
    </border>
    <border>
      <left style="hair">
        <color indexed="17"/>
      </left>
      <right style="hair">
        <color auto="1"/>
      </right>
      <top style="hair">
        <color auto="1"/>
      </top>
      <bottom style="hair">
        <color auto="1"/>
      </bottom>
      <diagonal/>
    </border>
    <border>
      <left style="hair">
        <color indexed="17"/>
      </left>
      <right style="hair">
        <color indexed="17"/>
      </right>
      <top style="hair">
        <color auto="1"/>
      </top>
      <bottom style="hair">
        <color auto="1"/>
      </bottom>
      <diagonal/>
    </border>
    <border>
      <left style="hair">
        <color indexed="64"/>
      </left>
      <right/>
      <top style="hair">
        <color auto="1"/>
      </top>
      <bottom style="hair">
        <color auto="1"/>
      </bottom>
      <diagonal/>
    </border>
    <border>
      <left style="hair">
        <color auto="1"/>
      </left>
      <right style="hair">
        <color indexed="17"/>
      </right>
      <top style="hair">
        <color auto="1"/>
      </top>
      <bottom style="hair">
        <color auto="1"/>
      </bottom>
      <diagonal/>
    </border>
    <border>
      <left style="hair">
        <color indexed="17"/>
      </left>
      <right/>
      <top style="hair">
        <color auto="1"/>
      </top>
      <bottom style="hair">
        <color auto="1"/>
      </bottom>
      <diagonal/>
    </border>
    <border>
      <left style="hair">
        <color indexed="17"/>
      </left>
      <right style="hair">
        <color auto="1"/>
      </right>
      <top style="hair">
        <color auto="1"/>
      </top>
      <bottom style="hair">
        <color auto="1"/>
      </bottom>
      <diagonal/>
    </border>
    <border>
      <left style="hair">
        <color indexed="17"/>
      </left>
      <right style="hair">
        <color indexed="17"/>
      </right>
      <top style="hair">
        <color auto="1"/>
      </top>
      <bottom style="hair">
        <color auto="1"/>
      </bottom>
      <diagonal/>
    </border>
    <border>
      <left style="hair">
        <color indexed="64"/>
      </left>
      <right/>
      <top style="hair">
        <color auto="1"/>
      </top>
      <bottom style="hair">
        <color auto="1"/>
      </bottom>
      <diagonal/>
    </border>
    <border>
      <left style="hair">
        <color auto="1"/>
      </left>
      <right style="hair">
        <color indexed="17"/>
      </right>
      <top style="hair">
        <color auto="1"/>
      </top>
      <bottom style="hair">
        <color auto="1"/>
      </bottom>
      <diagonal/>
    </border>
    <border>
      <left style="hair">
        <color indexed="17"/>
      </left>
      <right/>
      <top style="hair">
        <color auto="1"/>
      </top>
      <bottom style="hair">
        <color auto="1"/>
      </bottom>
      <diagonal/>
    </border>
    <border>
      <left style="hair">
        <color indexed="17"/>
      </left>
      <right style="hair">
        <color auto="1"/>
      </right>
      <top style="hair">
        <color auto="1"/>
      </top>
      <bottom style="hair">
        <color auto="1"/>
      </bottom>
      <diagonal/>
    </border>
    <border>
      <left style="hair">
        <color indexed="17"/>
      </left>
      <right style="hair">
        <color indexed="17"/>
      </right>
      <top style="hair">
        <color auto="1"/>
      </top>
      <bottom style="hair">
        <color auto="1"/>
      </bottom>
      <diagonal/>
    </border>
    <border>
      <left style="hair">
        <color indexed="64"/>
      </left>
      <right/>
      <top style="hair">
        <color auto="1"/>
      </top>
      <bottom style="hair">
        <color auto="1"/>
      </bottom>
      <diagonal/>
    </border>
    <border>
      <left style="hair">
        <color auto="1"/>
      </left>
      <right style="hair">
        <color indexed="17"/>
      </right>
      <top style="hair">
        <color auto="1"/>
      </top>
      <bottom style="hair">
        <color auto="1"/>
      </bottom>
      <diagonal/>
    </border>
    <border>
      <left style="hair">
        <color indexed="17"/>
      </left>
      <right/>
      <top style="hair">
        <color auto="1"/>
      </top>
      <bottom style="hair">
        <color auto="1"/>
      </bottom>
      <diagonal/>
    </border>
    <border>
      <left style="hair">
        <color indexed="17"/>
      </left>
      <right style="hair">
        <color auto="1"/>
      </right>
      <top style="hair">
        <color auto="1"/>
      </top>
      <bottom style="hair">
        <color auto="1"/>
      </bottom>
      <diagonal/>
    </border>
    <border>
      <left style="hair">
        <color indexed="17"/>
      </left>
      <right style="hair">
        <color indexed="17"/>
      </right>
      <top style="hair">
        <color auto="1"/>
      </top>
      <bottom style="hair">
        <color auto="1"/>
      </bottom>
      <diagonal/>
    </border>
    <border>
      <left style="hair">
        <color indexed="64"/>
      </left>
      <right/>
      <top style="hair">
        <color auto="1"/>
      </top>
      <bottom style="hair">
        <color auto="1"/>
      </bottom>
      <diagonal/>
    </border>
    <border>
      <left style="hair">
        <color auto="1"/>
      </left>
      <right style="hair">
        <color indexed="17"/>
      </right>
      <top style="hair">
        <color auto="1"/>
      </top>
      <bottom style="hair">
        <color auto="1"/>
      </bottom>
      <diagonal/>
    </border>
    <border>
      <left style="hair">
        <color indexed="17"/>
      </left>
      <right/>
      <top style="hair">
        <color auto="1"/>
      </top>
      <bottom style="hair">
        <color auto="1"/>
      </bottom>
      <diagonal/>
    </border>
    <border>
      <left style="hair">
        <color indexed="17"/>
      </left>
      <right style="hair">
        <color auto="1"/>
      </right>
      <top style="hair">
        <color auto="1"/>
      </top>
      <bottom style="hair">
        <color auto="1"/>
      </bottom>
      <diagonal/>
    </border>
    <border>
      <left style="hair">
        <color indexed="17"/>
      </left>
      <right style="hair">
        <color indexed="17"/>
      </right>
      <top style="hair">
        <color auto="1"/>
      </top>
      <bottom style="hair">
        <color auto="1"/>
      </bottom>
      <diagonal/>
    </border>
    <border>
      <left style="hair">
        <color indexed="64"/>
      </left>
      <right/>
      <top style="hair">
        <color auto="1"/>
      </top>
      <bottom style="hair">
        <color auto="1"/>
      </bottom>
      <diagonal/>
    </border>
    <border>
      <left style="hair">
        <color auto="1"/>
      </left>
      <right style="hair">
        <color indexed="17"/>
      </right>
      <top style="hair">
        <color auto="1"/>
      </top>
      <bottom style="hair">
        <color auto="1"/>
      </bottom>
      <diagonal/>
    </border>
    <border>
      <left style="hair">
        <color indexed="17"/>
      </left>
      <right/>
      <top style="hair">
        <color auto="1"/>
      </top>
      <bottom style="hair">
        <color auto="1"/>
      </bottom>
      <diagonal/>
    </border>
    <border>
      <left style="hair">
        <color indexed="17"/>
      </left>
      <right style="hair">
        <color auto="1"/>
      </right>
      <top style="hair">
        <color auto="1"/>
      </top>
      <bottom style="hair">
        <color auto="1"/>
      </bottom>
      <diagonal/>
    </border>
    <border>
      <left style="hair">
        <color indexed="17"/>
      </left>
      <right style="hair">
        <color indexed="17"/>
      </right>
      <top style="hair">
        <color auto="1"/>
      </top>
      <bottom style="hair">
        <color auto="1"/>
      </bottom>
      <diagonal/>
    </border>
    <border>
      <left style="hair">
        <color indexed="64"/>
      </left>
      <right/>
      <top style="hair">
        <color auto="1"/>
      </top>
      <bottom style="hair">
        <color auto="1"/>
      </bottom>
      <diagonal/>
    </border>
    <border>
      <left style="hair">
        <color auto="1"/>
      </left>
      <right style="hair">
        <color indexed="17"/>
      </right>
      <top style="hair">
        <color auto="1"/>
      </top>
      <bottom style="hair">
        <color auto="1"/>
      </bottom>
      <diagonal/>
    </border>
    <border>
      <left style="hair">
        <color indexed="17"/>
      </left>
      <right/>
      <top style="hair">
        <color auto="1"/>
      </top>
      <bottom style="hair">
        <color auto="1"/>
      </bottom>
      <diagonal/>
    </border>
    <border>
      <left style="hair">
        <color indexed="17"/>
      </left>
      <right style="hair">
        <color auto="1"/>
      </right>
      <top style="hair">
        <color auto="1"/>
      </top>
      <bottom style="hair">
        <color auto="1"/>
      </bottom>
      <diagonal/>
    </border>
    <border>
      <left style="hair">
        <color indexed="17"/>
      </left>
      <right style="hair">
        <color indexed="17"/>
      </right>
      <top style="hair">
        <color auto="1"/>
      </top>
      <bottom style="hair">
        <color auto="1"/>
      </bottom>
      <diagonal/>
    </border>
    <border>
      <left style="hair">
        <color indexed="64"/>
      </left>
      <right/>
      <top style="hair">
        <color auto="1"/>
      </top>
      <bottom style="hair">
        <color auto="1"/>
      </bottom>
      <diagonal/>
    </border>
    <border>
      <left style="hair">
        <color auto="1"/>
      </left>
      <right style="hair">
        <color indexed="17"/>
      </right>
      <top style="hair">
        <color auto="1"/>
      </top>
      <bottom style="hair">
        <color auto="1"/>
      </bottom>
      <diagonal/>
    </border>
    <border>
      <left style="hair">
        <color indexed="17"/>
      </left>
      <right/>
      <top style="hair">
        <color auto="1"/>
      </top>
      <bottom style="hair">
        <color auto="1"/>
      </bottom>
      <diagonal/>
    </border>
    <border>
      <left style="hair">
        <color indexed="17"/>
      </left>
      <right style="hair">
        <color auto="1"/>
      </right>
      <top style="hair">
        <color auto="1"/>
      </top>
      <bottom style="hair">
        <color auto="1"/>
      </bottom>
      <diagonal/>
    </border>
    <border>
      <left style="hair">
        <color indexed="17"/>
      </left>
      <right style="hair">
        <color indexed="17"/>
      </right>
      <top style="hair">
        <color auto="1"/>
      </top>
      <bottom style="hair">
        <color auto="1"/>
      </bottom>
      <diagonal/>
    </border>
    <border>
      <left style="hair">
        <color indexed="64"/>
      </left>
      <right/>
      <top style="hair">
        <color auto="1"/>
      </top>
      <bottom style="hair">
        <color auto="1"/>
      </bottom>
      <diagonal/>
    </border>
    <border>
      <left style="hair">
        <color auto="1"/>
      </left>
      <right style="hair">
        <color indexed="17"/>
      </right>
      <top style="hair">
        <color auto="1"/>
      </top>
      <bottom style="hair">
        <color auto="1"/>
      </bottom>
      <diagonal/>
    </border>
    <border>
      <left style="hair">
        <color indexed="17"/>
      </left>
      <right/>
      <top style="hair">
        <color auto="1"/>
      </top>
      <bottom style="hair">
        <color auto="1"/>
      </bottom>
      <diagonal/>
    </border>
    <border>
      <left style="hair">
        <color indexed="17"/>
      </left>
      <right style="hair">
        <color auto="1"/>
      </right>
      <top style="hair">
        <color auto="1"/>
      </top>
      <bottom style="hair">
        <color auto="1"/>
      </bottom>
      <diagonal/>
    </border>
    <border>
      <left style="hair">
        <color indexed="17"/>
      </left>
      <right style="hair">
        <color indexed="17"/>
      </right>
      <top style="hair">
        <color auto="1"/>
      </top>
      <bottom style="hair">
        <color auto="1"/>
      </bottom>
      <diagonal/>
    </border>
    <border>
      <left style="hair">
        <color indexed="64"/>
      </left>
      <right/>
      <top style="hair">
        <color auto="1"/>
      </top>
      <bottom style="hair">
        <color auto="1"/>
      </bottom>
      <diagonal/>
    </border>
    <border>
      <left style="hair">
        <color auto="1"/>
      </left>
      <right style="hair">
        <color indexed="17"/>
      </right>
      <top style="hair">
        <color auto="1"/>
      </top>
      <bottom style="hair">
        <color auto="1"/>
      </bottom>
      <diagonal/>
    </border>
    <border>
      <left style="hair">
        <color indexed="17"/>
      </left>
      <right/>
      <top style="hair">
        <color auto="1"/>
      </top>
      <bottom style="hair">
        <color auto="1"/>
      </bottom>
      <diagonal/>
    </border>
    <border>
      <left style="hair">
        <color indexed="17"/>
      </left>
      <right style="hair">
        <color auto="1"/>
      </right>
      <top style="hair">
        <color auto="1"/>
      </top>
      <bottom style="hair">
        <color auto="1"/>
      </bottom>
      <diagonal/>
    </border>
    <border>
      <left style="hair">
        <color indexed="17"/>
      </left>
      <right style="hair">
        <color indexed="17"/>
      </right>
      <top style="hair">
        <color auto="1"/>
      </top>
      <bottom style="hair">
        <color auto="1"/>
      </bottom>
      <diagonal/>
    </border>
    <border>
      <left style="hair">
        <color indexed="64"/>
      </left>
      <right/>
      <top style="hair">
        <color auto="1"/>
      </top>
      <bottom style="hair">
        <color auto="1"/>
      </bottom>
      <diagonal/>
    </border>
    <border>
      <left style="hair">
        <color auto="1"/>
      </left>
      <right style="hair">
        <color indexed="17"/>
      </right>
      <top style="hair">
        <color auto="1"/>
      </top>
      <bottom style="hair">
        <color auto="1"/>
      </bottom>
      <diagonal/>
    </border>
    <border>
      <left style="hair">
        <color indexed="17"/>
      </left>
      <right/>
      <top style="hair">
        <color auto="1"/>
      </top>
      <bottom style="hair">
        <color auto="1"/>
      </bottom>
      <diagonal/>
    </border>
    <border>
      <left style="hair">
        <color indexed="17"/>
      </left>
      <right style="hair">
        <color auto="1"/>
      </right>
      <top style="hair">
        <color auto="1"/>
      </top>
      <bottom style="hair">
        <color auto="1"/>
      </bottom>
      <diagonal/>
    </border>
    <border>
      <left style="hair">
        <color indexed="17"/>
      </left>
      <right style="hair">
        <color indexed="17"/>
      </right>
      <top style="hair">
        <color auto="1"/>
      </top>
      <bottom style="hair">
        <color auto="1"/>
      </bottom>
      <diagonal/>
    </border>
    <border>
      <left style="hair">
        <color indexed="64"/>
      </left>
      <right/>
      <top style="hair">
        <color auto="1"/>
      </top>
      <bottom style="hair">
        <color auto="1"/>
      </bottom>
      <diagonal/>
    </border>
    <border>
      <left style="hair">
        <color auto="1"/>
      </left>
      <right style="hair">
        <color indexed="17"/>
      </right>
      <top style="hair">
        <color auto="1"/>
      </top>
      <bottom style="hair">
        <color auto="1"/>
      </bottom>
      <diagonal/>
    </border>
    <border>
      <left style="hair">
        <color indexed="17"/>
      </left>
      <right/>
      <top style="hair">
        <color auto="1"/>
      </top>
      <bottom style="hair">
        <color auto="1"/>
      </bottom>
      <diagonal/>
    </border>
    <border>
      <left style="hair">
        <color indexed="17"/>
      </left>
      <right style="hair">
        <color auto="1"/>
      </right>
      <top style="hair">
        <color auto="1"/>
      </top>
      <bottom style="hair">
        <color auto="1"/>
      </bottom>
      <diagonal/>
    </border>
    <border>
      <left style="hair">
        <color indexed="17"/>
      </left>
      <right style="hair">
        <color indexed="17"/>
      </right>
      <top style="hair">
        <color auto="1"/>
      </top>
      <bottom style="hair">
        <color auto="1"/>
      </bottom>
      <diagonal/>
    </border>
    <border>
      <left style="hair">
        <color indexed="64"/>
      </left>
      <right/>
      <top style="hair">
        <color auto="1"/>
      </top>
      <bottom style="hair">
        <color auto="1"/>
      </bottom>
      <diagonal/>
    </border>
    <border>
      <left style="hair">
        <color auto="1"/>
      </left>
      <right style="hair">
        <color indexed="17"/>
      </right>
      <top style="hair">
        <color auto="1"/>
      </top>
      <bottom style="hair">
        <color auto="1"/>
      </bottom>
      <diagonal/>
    </border>
    <border>
      <left style="hair">
        <color indexed="17"/>
      </left>
      <right/>
      <top style="hair">
        <color auto="1"/>
      </top>
      <bottom style="hair">
        <color auto="1"/>
      </bottom>
      <diagonal/>
    </border>
    <border>
      <left style="hair">
        <color indexed="17"/>
      </left>
      <right style="hair">
        <color auto="1"/>
      </right>
      <top style="hair">
        <color auto="1"/>
      </top>
      <bottom style="hair">
        <color auto="1"/>
      </bottom>
      <diagonal/>
    </border>
    <border>
      <left style="hair">
        <color indexed="17"/>
      </left>
      <right style="hair">
        <color indexed="17"/>
      </right>
      <top style="hair">
        <color auto="1"/>
      </top>
      <bottom style="hair">
        <color auto="1"/>
      </bottom>
      <diagonal/>
    </border>
    <border>
      <left style="hair">
        <color indexed="64"/>
      </left>
      <right/>
      <top style="hair">
        <color auto="1"/>
      </top>
      <bottom style="hair">
        <color auto="1"/>
      </bottom>
      <diagonal/>
    </border>
    <border>
      <left style="hair">
        <color auto="1"/>
      </left>
      <right style="hair">
        <color indexed="17"/>
      </right>
      <top style="hair">
        <color auto="1"/>
      </top>
      <bottom style="hair">
        <color auto="1"/>
      </bottom>
      <diagonal/>
    </border>
    <border>
      <left style="hair">
        <color indexed="17"/>
      </left>
      <right/>
      <top style="hair">
        <color auto="1"/>
      </top>
      <bottom style="hair">
        <color auto="1"/>
      </bottom>
      <diagonal/>
    </border>
    <border>
      <left style="hair">
        <color indexed="17"/>
      </left>
      <right style="hair">
        <color auto="1"/>
      </right>
      <top style="hair">
        <color auto="1"/>
      </top>
      <bottom style="hair">
        <color auto="1"/>
      </bottom>
      <diagonal/>
    </border>
    <border>
      <left style="hair">
        <color indexed="17"/>
      </left>
      <right style="hair">
        <color indexed="17"/>
      </right>
      <top style="hair">
        <color auto="1"/>
      </top>
      <bottom style="hair">
        <color auto="1"/>
      </bottom>
      <diagonal/>
    </border>
    <border>
      <left style="hair">
        <color indexed="64"/>
      </left>
      <right/>
      <top style="hair">
        <color auto="1"/>
      </top>
      <bottom style="hair">
        <color auto="1"/>
      </bottom>
      <diagonal/>
    </border>
    <border>
      <left style="thin">
        <color auto="1"/>
      </left>
      <right/>
      <top style="hair">
        <color auto="1"/>
      </top>
      <bottom style="thin">
        <color auto="1"/>
      </bottom>
      <diagonal/>
    </border>
    <border>
      <left style="hair">
        <color auto="1"/>
      </left>
      <right style="hair">
        <color indexed="17"/>
      </right>
      <top style="hair">
        <color auto="1"/>
      </top>
      <bottom style="thin">
        <color auto="1"/>
      </bottom>
      <diagonal/>
    </border>
    <border>
      <left style="hair">
        <color indexed="17"/>
      </left>
      <right/>
      <top style="hair">
        <color auto="1"/>
      </top>
      <bottom style="thin">
        <color auto="1"/>
      </bottom>
      <diagonal/>
    </border>
    <border>
      <left style="hair">
        <color indexed="17"/>
      </left>
      <right style="hair">
        <color auto="1"/>
      </right>
      <top style="hair">
        <color auto="1"/>
      </top>
      <bottom style="thin">
        <color auto="1"/>
      </bottom>
      <diagonal/>
    </border>
    <border>
      <left style="hair">
        <color indexed="17"/>
      </left>
      <right style="hair">
        <color indexed="17"/>
      </right>
      <top style="hair">
        <color auto="1"/>
      </top>
      <bottom style="thin">
        <color auto="1"/>
      </bottom>
      <diagonal/>
    </border>
    <border>
      <left style="hair">
        <color indexed="64"/>
      </left>
      <right/>
      <top/>
      <bottom style="thin">
        <color rgb="FFFFFFCC"/>
      </bottom>
      <diagonal/>
    </border>
    <border>
      <left/>
      <right/>
      <top/>
      <bottom style="thin">
        <color rgb="FFFFFFCC"/>
      </bottom>
      <diagonal/>
    </border>
    <border>
      <left/>
      <right style="thin">
        <color indexed="64"/>
      </right>
      <top/>
      <bottom style="thin">
        <color rgb="FFFFFFCC"/>
      </bottom>
      <diagonal/>
    </border>
    <border>
      <left/>
      <right style="thin">
        <color rgb="FFFFFFCC"/>
      </right>
      <top style="thin">
        <color indexed="64"/>
      </top>
      <bottom/>
      <diagonal/>
    </border>
    <border>
      <left/>
      <right style="thin">
        <color rgb="FFFFFFCC"/>
      </right>
      <top/>
      <bottom style="thin">
        <color rgb="FFFFFFCC"/>
      </bottom>
      <diagonal/>
    </border>
    <border>
      <left/>
      <right style="thin">
        <color rgb="FFFFFFCC"/>
      </right>
      <top/>
      <bottom style="thin">
        <color indexed="64"/>
      </bottom>
      <diagonal/>
    </border>
    <border>
      <left style="thin">
        <color rgb="FFFFFFCC"/>
      </left>
      <right/>
      <top style="thin">
        <color indexed="64"/>
      </top>
      <bottom/>
      <diagonal/>
    </border>
    <border>
      <left style="thin">
        <color rgb="FFFFFFCC"/>
      </left>
      <right/>
      <top/>
      <bottom style="thin">
        <color indexed="64"/>
      </bottom>
      <diagonal/>
    </border>
    <border>
      <left/>
      <right style="thin">
        <color rgb="FFFFFFCC"/>
      </right>
      <top style="thin">
        <color rgb="FFFFFFCC"/>
      </top>
      <bottom/>
      <diagonal/>
    </border>
    <border>
      <left style="thin">
        <color rgb="FFFFFFCC"/>
      </left>
      <right/>
      <top style="thin">
        <color rgb="FFFFFFCC"/>
      </top>
      <bottom style="thin">
        <color rgb="FFFFFFCC"/>
      </bottom>
      <diagonal/>
    </border>
    <border>
      <left style="hair">
        <color indexed="64"/>
      </left>
      <right style="thin">
        <color indexed="64"/>
      </right>
      <top style="thin">
        <color indexed="64"/>
      </top>
      <bottom style="hair">
        <color indexed="17"/>
      </bottom>
      <diagonal/>
    </border>
    <border>
      <left style="hair">
        <color indexed="64"/>
      </left>
      <right style="thin">
        <color indexed="64"/>
      </right>
      <top style="hair">
        <color indexed="17"/>
      </top>
      <bottom style="hair">
        <color auto="1"/>
      </bottom>
      <diagonal/>
    </border>
    <border>
      <left/>
      <right style="thin">
        <color indexed="64"/>
      </right>
      <top style="hair">
        <color indexed="64"/>
      </top>
      <bottom style="thin">
        <color indexed="64"/>
      </bottom>
      <diagonal/>
    </border>
    <border>
      <left style="thick">
        <color rgb="FFFF0000"/>
      </left>
      <right style="thin">
        <color indexed="64"/>
      </right>
      <top style="thick">
        <color rgb="FFFF0000"/>
      </top>
      <bottom style="thin">
        <color indexed="64"/>
      </bottom>
      <diagonal/>
    </border>
    <border>
      <left style="thin">
        <color indexed="64"/>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
      <left/>
      <right/>
      <top style="hair">
        <color indexed="64"/>
      </top>
      <bottom style="thin">
        <color indexed="64"/>
      </bottom>
      <diagonal/>
    </border>
    <border>
      <left style="thick">
        <color rgb="FFFF0000"/>
      </left>
      <right/>
      <top style="thick">
        <color rgb="FFFF0000"/>
      </top>
      <bottom style="thick">
        <color rgb="FFFF0000"/>
      </bottom>
      <diagonal/>
    </border>
    <border>
      <left style="hair">
        <color indexed="64"/>
      </left>
      <right style="hair">
        <color indexed="64"/>
      </right>
      <top style="thick">
        <color rgb="FFFF0000"/>
      </top>
      <bottom style="thick">
        <color rgb="FFFF0000"/>
      </bottom>
      <diagonal/>
    </border>
    <border>
      <left/>
      <right style="thick">
        <color rgb="FFFF0000"/>
      </right>
      <top style="thick">
        <color rgb="FFFF0000"/>
      </top>
      <bottom style="thick">
        <color rgb="FFFF0000"/>
      </bottom>
      <diagonal/>
    </border>
    <border>
      <left style="medium">
        <color rgb="FFFF0000"/>
      </left>
      <right style="medium">
        <color rgb="FFFF0000"/>
      </right>
      <top style="medium">
        <color rgb="FFFF0000"/>
      </top>
      <bottom style="medium">
        <color rgb="FFFF0000"/>
      </bottom>
      <diagonal/>
    </border>
  </borders>
  <cellStyleXfs count="3">
    <xf numFmtId="0" fontId="0" fillId="0" borderId="0">
      <alignment vertical="center"/>
    </xf>
    <xf numFmtId="0" fontId="9" fillId="0" borderId="0">
      <alignment vertical="center"/>
    </xf>
    <xf numFmtId="38" fontId="9" fillId="0" borderId="0" applyFont="0" applyFill="0" applyBorder="0" applyAlignment="0" applyProtection="0">
      <alignment vertical="center"/>
    </xf>
  </cellStyleXfs>
  <cellXfs count="735">
    <xf numFmtId="0" fontId="0" fillId="0" borderId="0" xfId="0">
      <alignment vertical="center"/>
    </xf>
    <xf numFmtId="0" fontId="4" fillId="0" borderId="0" xfId="0" applyFont="1" applyAlignment="1" applyProtection="1">
      <alignment horizontal="center" vertical="center" shrinkToFit="1"/>
      <protection locked="0"/>
    </xf>
    <xf numFmtId="0" fontId="4" fillId="0" borderId="45" xfId="0" applyFont="1" applyBorder="1" applyAlignment="1" applyProtection="1">
      <alignment horizontal="center" vertical="center" shrinkToFit="1"/>
      <protection locked="0"/>
    </xf>
    <xf numFmtId="0" fontId="4" fillId="0" borderId="47" xfId="0" applyFont="1" applyBorder="1" applyAlignment="1" applyProtection="1">
      <alignment horizontal="center" vertical="center" shrinkToFit="1"/>
      <protection locked="0"/>
    </xf>
    <xf numFmtId="0" fontId="4" fillId="0" borderId="46" xfId="0" applyFont="1" applyBorder="1" applyAlignment="1" applyProtection="1">
      <alignment horizontal="center" vertical="center" shrinkToFit="1"/>
      <protection locked="0"/>
    </xf>
    <xf numFmtId="0" fontId="1" fillId="0" borderId="26" xfId="0" applyFont="1" applyBorder="1" applyAlignment="1" applyProtection="1">
      <alignment horizontal="center" vertical="center" shrinkToFit="1"/>
      <protection locked="0"/>
    </xf>
    <xf numFmtId="0" fontId="4" fillId="0" borderId="16" xfId="0" applyFont="1" applyBorder="1" applyAlignment="1" applyProtection="1">
      <alignment horizontal="center" vertical="center" shrinkToFit="1"/>
      <protection locked="0"/>
    </xf>
    <xf numFmtId="0" fontId="6" fillId="0" borderId="17" xfId="0" applyFont="1" applyBorder="1" applyAlignment="1" applyProtection="1">
      <alignment horizontal="center" vertical="center" shrinkToFit="1"/>
      <protection locked="0"/>
    </xf>
    <xf numFmtId="0" fontId="6" fillId="0" borderId="26" xfId="0" applyFont="1" applyBorder="1" applyAlignment="1" applyProtection="1">
      <alignment horizontal="center" vertical="center" shrinkToFit="1"/>
      <protection locked="0"/>
    </xf>
    <xf numFmtId="0" fontId="3" fillId="0" borderId="0" xfId="0" applyFont="1">
      <alignment vertical="center"/>
    </xf>
    <xf numFmtId="0" fontId="3" fillId="0" borderId="0" xfId="0" applyFont="1" applyAlignment="1">
      <alignment vertical="center" shrinkToFit="1"/>
    </xf>
    <xf numFmtId="0" fontId="3" fillId="3" borderId="63" xfId="0" applyFont="1" applyFill="1" applyBorder="1" applyAlignment="1">
      <alignment vertical="center" shrinkToFit="1"/>
    </xf>
    <xf numFmtId="0" fontId="3" fillId="0" borderId="15" xfId="0" applyFont="1" applyBorder="1" applyAlignment="1">
      <alignment vertical="center" shrinkToFit="1"/>
    </xf>
    <xf numFmtId="0" fontId="3" fillId="0" borderId="24" xfId="0" applyFont="1" applyBorder="1" applyAlignment="1">
      <alignment vertical="center" shrinkToFit="1"/>
    </xf>
    <xf numFmtId="0" fontId="5" fillId="0" borderId="26" xfId="0" applyFont="1" applyBorder="1" applyAlignment="1">
      <alignment horizontal="left" vertical="center" wrapText="1" shrinkToFit="1"/>
    </xf>
    <xf numFmtId="0" fontId="1" fillId="0" borderId="26" xfId="0" applyFont="1" applyBorder="1" applyAlignment="1">
      <alignment horizontal="right" vertical="center" shrinkToFit="1"/>
    </xf>
    <xf numFmtId="0" fontId="1" fillId="0" borderId="24" xfId="0" applyFont="1" applyBorder="1" applyAlignment="1">
      <alignment horizontal="center" vertical="center" shrinkToFit="1"/>
    </xf>
    <xf numFmtId="0" fontId="1" fillId="0" borderId="0" xfId="0" applyFont="1" applyAlignment="1">
      <alignment horizontal="center" vertical="center" wrapText="1" shrinkToFit="1"/>
    </xf>
    <xf numFmtId="0" fontId="6" fillId="0" borderId="5" xfId="0" applyFont="1" applyBorder="1" applyProtection="1">
      <alignment vertical="center"/>
      <protection locked="0"/>
    </xf>
    <xf numFmtId="0" fontId="6" fillId="0" borderId="0" xfId="0" applyFont="1" applyProtection="1">
      <alignment vertical="center"/>
      <protection locked="0"/>
    </xf>
    <xf numFmtId="0" fontId="6" fillId="0" borderId="37" xfId="0" applyFont="1" applyBorder="1" applyProtection="1">
      <alignment vertical="center"/>
      <protection locked="0"/>
    </xf>
    <xf numFmtId="0" fontId="6" fillId="0" borderId="23" xfId="0" applyFont="1" applyBorder="1" applyProtection="1">
      <alignment vertical="center"/>
      <protection locked="0"/>
    </xf>
    <xf numFmtId="0" fontId="6" fillId="0" borderId="26" xfId="0" applyFont="1" applyBorder="1" applyProtection="1">
      <alignment vertical="center"/>
      <protection locked="0"/>
    </xf>
    <xf numFmtId="0" fontId="6" fillId="0" borderId="27" xfId="0" applyFont="1" applyBorder="1" applyProtection="1">
      <alignment vertical="center"/>
      <protection locked="0"/>
    </xf>
    <xf numFmtId="0" fontId="6" fillId="0" borderId="28" xfId="0" applyFont="1" applyBorder="1" applyProtection="1">
      <alignment vertical="center"/>
      <protection locked="0"/>
    </xf>
    <xf numFmtId="0" fontId="6" fillId="0" borderId="29" xfId="0" applyFont="1" applyBorder="1" applyProtection="1">
      <alignment vertical="center"/>
      <protection locked="0"/>
    </xf>
    <xf numFmtId="177" fontId="1" fillId="0" borderId="26" xfId="0" applyNumberFormat="1" applyFont="1" applyBorder="1" applyAlignment="1" applyProtection="1">
      <alignment horizontal="center" vertical="center" shrinkToFit="1"/>
      <protection locked="0"/>
    </xf>
    <xf numFmtId="0" fontId="1" fillId="0" borderId="0" xfId="0" applyFont="1" applyAlignment="1">
      <alignment vertical="center" shrinkToFit="1"/>
    </xf>
    <xf numFmtId="178" fontId="1" fillId="0" borderId="0" xfId="0" applyNumberFormat="1" applyFont="1" applyAlignment="1">
      <alignment vertical="center" shrinkToFit="1"/>
    </xf>
    <xf numFmtId="0" fontId="3" fillId="0" borderId="0" xfId="0" applyFont="1" applyAlignment="1" applyProtection="1">
      <alignment vertical="center" shrinkToFit="1"/>
      <protection locked="0"/>
    </xf>
    <xf numFmtId="0" fontId="3" fillId="0" borderId="0" xfId="0" applyFont="1" applyProtection="1">
      <alignment vertical="center"/>
      <protection locked="0"/>
    </xf>
    <xf numFmtId="14" fontId="10" fillId="0" borderId="0" xfId="1" applyNumberFormat="1" applyFont="1" applyAlignment="1">
      <alignment horizontal="center" vertical="center"/>
    </xf>
    <xf numFmtId="14" fontId="10" fillId="0" borderId="0" xfId="1" applyNumberFormat="1" applyFont="1">
      <alignment vertical="center"/>
    </xf>
    <xf numFmtId="0" fontId="10" fillId="0" borderId="0" xfId="1" applyFont="1">
      <alignment vertical="center"/>
    </xf>
    <xf numFmtId="56" fontId="10" fillId="0" borderId="0" xfId="1" applyNumberFormat="1" applyFont="1">
      <alignment vertical="center"/>
    </xf>
    <xf numFmtId="58" fontId="10" fillId="0" borderId="0" xfId="1" applyNumberFormat="1" applyFont="1">
      <alignment vertical="center"/>
    </xf>
    <xf numFmtId="0" fontId="10" fillId="0" borderId="0" xfId="1" applyFont="1" applyAlignment="1">
      <alignment horizontal="center" vertical="center"/>
    </xf>
    <xf numFmtId="0" fontId="15" fillId="0" borderId="70" xfId="1" applyFont="1" applyBorder="1">
      <alignment vertical="center"/>
    </xf>
    <xf numFmtId="0" fontId="16" fillId="0" borderId="0" xfId="1" applyFont="1" applyAlignment="1">
      <alignment vertical="center" wrapText="1"/>
    </xf>
    <xf numFmtId="0" fontId="16" fillId="0" borderId="0" xfId="1" applyFont="1">
      <alignment vertical="center"/>
    </xf>
    <xf numFmtId="0" fontId="13" fillId="0" borderId="0" xfId="1" applyFont="1">
      <alignment vertical="center"/>
    </xf>
    <xf numFmtId="0" fontId="13" fillId="0" borderId="0" xfId="1" applyFont="1" applyAlignment="1">
      <alignment horizontal="right" vertical="center"/>
    </xf>
    <xf numFmtId="0" fontId="15" fillId="0" borderId="0" xfId="1" applyFont="1">
      <alignment vertical="center"/>
    </xf>
    <xf numFmtId="0" fontId="10" fillId="0" borderId="5" xfId="1" applyFont="1" applyBorder="1">
      <alignment vertical="center"/>
    </xf>
    <xf numFmtId="0" fontId="10" fillId="0" borderId="0" xfId="1" quotePrefix="1" applyFont="1">
      <alignment vertical="center"/>
    </xf>
    <xf numFmtId="0" fontId="19" fillId="0" borderId="0" xfId="1" applyFont="1">
      <alignment vertical="center"/>
    </xf>
    <xf numFmtId="0" fontId="10" fillId="0" borderId="89" xfId="1" applyFont="1" applyBorder="1" applyProtection="1">
      <alignment vertical="center"/>
      <protection locked="0"/>
    </xf>
    <xf numFmtId="0" fontId="10" fillId="0" borderId="90" xfId="1" applyFont="1" applyBorder="1" applyAlignment="1">
      <alignment horizontal="center" vertical="center"/>
    </xf>
    <xf numFmtId="0" fontId="20" fillId="0" borderId="91" xfId="1" applyFont="1" applyBorder="1" applyProtection="1">
      <alignment vertical="center"/>
      <protection locked="0"/>
    </xf>
    <xf numFmtId="0" fontId="10" fillId="0" borderId="89" xfId="1" applyFont="1" applyBorder="1">
      <alignment vertical="center"/>
    </xf>
    <xf numFmtId="0" fontId="24" fillId="0" borderId="0" xfId="1" applyFont="1">
      <alignment vertical="center"/>
    </xf>
    <xf numFmtId="0" fontId="20" fillId="0" borderId="87" xfId="1" applyFont="1" applyBorder="1" applyProtection="1">
      <alignment vertical="center"/>
      <protection locked="0"/>
    </xf>
    <xf numFmtId="56" fontId="10" fillId="0" borderId="3" xfId="1" applyNumberFormat="1" applyFont="1" applyBorder="1">
      <alignment vertical="center"/>
    </xf>
    <xf numFmtId="178" fontId="10" fillId="0" borderId="3" xfId="1" applyNumberFormat="1" applyFont="1" applyBorder="1">
      <alignment vertical="center"/>
    </xf>
    <xf numFmtId="0" fontId="10" fillId="0" borderId="96" xfId="1" applyFont="1" applyBorder="1" applyAlignment="1">
      <alignment horizontal="center" vertical="center"/>
    </xf>
    <xf numFmtId="0" fontId="20" fillId="0" borderId="96" xfId="1" applyFont="1" applyBorder="1" applyProtection="1">
      <alignment vertical="center"/>
      <protection locked="0"/>
    </xf>
    <xf numFmtId="0" fontId="10" fillId="0" borderId="98" xfId="1" applyFont="1" applyBorder="1" applyProtection="1">
      <alignment vertical="center"/>
      <protection locked="0"/>
    </xf>
    <xf numFmtId="0" fontId="10" fillId="0" borderId="98" xfId="1" applyFont="1" applyBorder="1">
      <alignment vertical="center"/>
    </xf>
    <xf numFmtId="0" fontId="10" fillId="0" borderId="104" xfId="1" applyFont="1" applyBorder="1" applyAlignment="1">
      <alignment horizontal="center" vertical="center"/>
    </xf>
    <xf numFmtId="0" fontId="20" fillId="0" borderId="104" xfId="1" applyFont="1" applyBorder="1" applyProtection="1">
      <alignment vertical="center"/>
      <protection locked="0"/>
    </xf>
    <xf numFmtId="0" fontId="10" fillId="0" borderId="106" xfId="1" applyFont="1" applyBorder="1" applyProtection="1">
      <alignment vertical="center"/>
      <protection locked="0"/>
    </xf>
    <xf numFmtId="0" fontId="10" fillId="0" borderId="106" xfId="1" applyFont="1" applyBorder="1">
      <alignment vertical="center"/>
    </xf>
    <xf numFmtId="0" fontId="10" fillId="0" borderId="116" xfId="1" applyFont="1" applyBorder="1" applyProtection="1">
      <alignment vertical="center"/>
      <protection locked="0"/>
    </xf>
    <xf numFmtId="0" fontId="10" fillId="0" borderId="116" xfId="1" applyFont="1" applyBorder="1">
      <alignment vertical="center"/>
    </xf>
    <xf numFmtId="0" fontId="10" fillId="0" borderId="162" xfId="1" applyFont="1" applyBorder="1" applyAlignment="1">
      <alignment horizontal="center" vertical="center"/>
    </xf>
    <xf numFmtId="0" fontId="20" fillId="0" borderId="130" xfId="1" applyFont="1" applyBorder="1" applyProtection="1">
      <alignment vertical="center"/>
      <protection locked="0"/>
    </xf>
    <xf numFmtId="0" fontId="20" fillId="0" borderId="129" xfId="1" applyFont="1" applyBorder="1" applyProtection="1">
      <alignment vertical="center"/>
      <protection locked="0"/>
    </xf>
    <xf numFmtId="0" fontId="20" fillId="0" borderId="173" xfId="1" applyFont="1" applyBorder="1" applyProtection="1">
      <alignment vertical="center"/>
      <protection locked="0"/>
    </xf>
    <xf numFmtId="0" fontId="20" fillId="0" borderId="178" xfId="1" applyFont="1" applyBorder="1" applyProtection="1">
      <alignment vertical="center"/>
      <protection locked="0"/>
    </xf>
    <xf numFmtId="0" fontId="20" fillId="0" borderId="183" xfId="1" applyFont="1" applyBorder="1" applyProtection="1">
      <alignment vertical="center"/>
      <protection locked="0"/>
    </xf>
    <xf numFmtId="0" fontId="20" fillId="0" borderId="188" xfId="1" applyFont="1" applyBorder="1" applyProtection="1">
      <alignment vertical="center"/>
      <protection locked="0"/>
    </xf>
    <xf numFmtId="0" fontId="10" fillId="0" borderId="194" xfId="1" applyFont="1" applyBorder="1" applyAlignment="1">
      <alignment horizontal="center" vertical="center"/>
    </xf>
    <xf numFmtId="0" fontId="20" fillId="0" borderId="194" xfId="1" applyFont="1" applyBorder="1" applyProtection="1">
      <alignment vertical="center"/>
      <protection locked="0"/>
    </xf>
    <xf numFmtId="0" fontId="10" fillId="0" borderId="131" xfId="1" applyFont="1" applyBorder="1" applyProtection="1">
      <alignment vertical="center"/>
      <protection locked="0"/>
    </xf>
    <xf numFmtId="0" fontId="20" fillId="0" borderId="195" xfId="1" applyFont="1" applyBorder="1" applyProtection="1">
      <alignment vertical="center"/>
      <protection locked="0"/>
    </xf>
    <xf numFmtId="0" fontId="10" fillId="0" borderId="196" xfId="1" applyFont="1" applyBorder="1">
      <alignment vertical="center"/>
    </xf>
    <xf numFmtId="0" fontId="10" fillId="0" borderId="199" xfId="1" applyFont="1" applyBorder="1" applyAlignment="1">
      <alignment horizontal="center" vertical="center"/>
    </xf>
    <xf numFmtId="0" fontId="20" fillId="0" borderId="199" xfId="1" applyFont="1" applyBorder="1" applyProtection="1">
      <alignment vertical="center"/>
      <protection locked="0"/>
    </xf>
    <xf numFmtId="0" fontId="10" fillId="0" borderId="201" xfId="1" applyFont="1" applyBorder="1" applyProtection="1">
      <alignment vertical="center"/>
      <protection locked="0"/>
    </xf>
    <xf numFmtId="0" fontId="20" fillId="0" borderId="204" xfId="1" applyFont="1" applyBorder="1" applyProtection="1">
      <alignment vertical="center"/>
      <protection locked="0"/>
    </xf>
    <xf numFmtId="0" fontId="10" fillId="0" borderId="205" xfId="1" applyFont="1" applyBorder="1">
      <alignment vertical="center"/>
    </xf>
    <xf numFmtId="0" fontId="20" fillId="0" borderId="193" xfId="1" applyFont="1" applyBorder="1" applyProtection="1">
      <alignment vertical="center"/>
      <protection locked="0"/>
    </xf>
    <xf numFmtId="0" fontId="20" fillId="0" borderId="216" xfId="1" applyFont="1" applyBorder="1" applyProtection="1">
      <alignment vertical="center"/>
      <protection locked="0"/>
    </xf>
    <xf numFmtId="0" fontId="20" fillId="0" borderId="221" xfId="1" applyFont="1" applyBorder="1" applyProtection="1">
      <alignment vertical="center"/>
      <protection locked="0"/>
    </xf>
    <xf numFmtId="0" fontId="20" fillId="0" borderId="226" xfId="1" applyFont="1" applyBorder="1" applyProtection="1">
      <alignment vertical="center"/>
      <protection locked="0"/>
    </xf>
    <xf numFmtId="0" fontId="20" fillId="0" borderId="231" xfId="1" applyFont="1" applyBorder="1" applyProtection="1">
      <alignment vertical="center"/>
      <protection locked="0"/>
    </xf>
    <xf numFmtId="0" fontId="20" fillId="0" borderId="236" xfId="1" applyFont="1" applyBorder="1" applyProtection="1">
      <alignment vertical="center"/>
      <protection locked="0"/>
    </xf>
    <xf numFmtId="0" fontId="20" fillId="0" borderId="241" xfId="1" applyFont="1" applyBorder="1" applyProtection="1">
      <alignment vertical="center"/>
      <protection locked="0"/>
    </xf>
    <xf numFmtId="0" fontId="20" fillId="0" borderId="246" xfId="1" applyFont="1" applyBorder="1" applyProtection="1">
      <alignment vertical="center"/>
      <protection locked="0"/>
    </xf>
    <xf numFmtId="0" fontId="20" fillId="0" borderId="251" xfId="1" applyFont="1" applyBorder="1" applyProtection="1">
      <alignment vertical="center"/>
      <protection locked="0"/>
    </xf>
    <xf numFmtId="0" fontId="20" fillId="0" borderId="256" xfId="1" applyFont="1" applyBorder="1" applyProtection="1">
      <alignment vertical="center"/>
      <protection locked="0"/>
    </xf>
    <xf numFmtId="0" fontId="20" fillId="0" borderId="261" xfId="1" applyFont="1" applyBorder="1" applyProtection="1">
      <alignment vertical="center"/>
      <protection locked="0"/>
    </xf>
    <xf numFmtId="0" fontId="20" fillId="0" borderId="266" xfId="1" applyFont="1" applyBorder="1" applyProtection="1">
      <alignment vertical="center"/>
      <protection locked="0"/>
    </xf>
    <xf numFmtId="0" fontId="20" fillId="0" borderId="271" xfId="1" applyFont="1" applyBorder="1" applyProtection="1">
      <alignment vertical="center"/>
      <protection locked="0"/>
    </xf>
    <xf numFmtId="0" fontId="20" fillId="0" borderId="276" xfId="1" applyFont="1" applyBorder="1" applyProtection="1">
      <alignment vertical="center"/>
      <protection locked="0"/>
    </xf>
    <xf numFmtId="0" fontId="10" fillId="0" borderId="122" xfId="1" applyFont="1" applyBorder="1" applyAlignment="1">
      <alignment horizontal="center" vertical="center"/>
    </xf>
    <xf numFmtId="0" fontId="20" fillId="0" borderId="122" xfId="1" applyFont="1" applyBorder="1" applyProtection="1">
      <alignment vertical="center"/>
      <protection locked="0"/>
    </xf>
    <xf numFmtId="0" fontId="20" fillId="0" borderId="121" xfId="1" applyFont="1" applyBorder="1" applyProtection="1">
      <alignment vertical="center"/>
      <protection locked="0"/>
    </xf>
    <xf numFmtId="0" fontId="25" fillId="6" borderId="28" xfId="0" applyFont="1" applyFill="1" applyBorder="1" applyAlignment="1">
      <alignment horizontal="center" vertical="center" shrinkToFit="1"/>
    </xf>
    <xf numFmtId="0" fontId="25" fillId="6" borderId="26" xfId="0" applyFont="1" applyFill="1" applyBorder="1" applyAlignment="1">
      <alignment horizontal="center" vertical="center" shrinkToFit="1"/>
    </xf>
    <xf numFmtId="0" fontId="27" fillId="6" borderId="26" xfId="0" applyFont="1" applyFill="1" applyBorder="1" applyAlignment="1">
      <alignment vertical="center" shrinkToFit="1"/>
    </xf>
    <xf numFmtId="0" fontId="27" fillId="6" borderId="26" xfId="0" applyFont="1" applyFill="1" applyBorder="1" applyAlignment="1">
      <alignment vertical="center" wrapText="1" shrinkToFit="1"/>
    </xf>
    <xf numFmtId="0" fontId="27" fillId="6" borderId="27" xfId="0" applyFont="1" applyFill="1" applyBorder="1" applyAlignment="1">
      <alignment vertical="center" wrapText="1" shrinkToFit="1"/>
    </xf>
    <xf numFmtId="0" fontId="25" fillId="6" borderId="295" xfId="0" applyFont="1" applyFill="1" applyBorder="1" applyAlignment="1">
      <alignment horizontal="center" vertical="center" shrinkToFit="1"/>
    </xf>
    <xf numFmtId="0" fontId="25" fillId="6" borderId="296" xfId="0" applyFont="1" applyFill="1" applyBorder="1" applyAlignment="1">
      <alignment horizontal="center" vertical="center" shrinkToFit="1"/>
    </xf>
    <xf numFmtId="0" fontId="33" fillId="0" borderId="17" xfId="0" applyFont="1" applyBorder="1" applyAlignment="1" applyProtection="1">
      <alignment horizontal="center" vertical="center" shrinkToFit="1"/>
      <protection locked="0"/>
    </xf>
    <xf numFmtId="0" fontId="32" fillId="0" borderId="26" xfId="0" applyFont="1" applyBorder="1" applyAlignment="1" applyProtection="1">
      <alignment horizontal="center" vertical="center" shrinkToFit="1"/>
      <protection locked="0"/>
    </xf>
    <xf numFmtId="0" fontId="13" fillId="0" borderId="5" xfId="1" applyFont="1" applyBorder="1">
      <alignment vertical="center"/>
    </xf>
    <xf numFmtId="0" fontId="35" fillId="0" borderId="0" xfId="0" applyFont="1" applyProtection="1">
      <alignment vertical="center"/>
      <protection locked="0"/>
    </xf>
    <xf numFmtId="0" fontId="40" fillId="0" borderId="0" xfId="0" applyFont="1" applyProtection="1">
      <alignment vertical="center"/>
      <protection locked="0"/>
    </xf>
    <xf numFmtId="49" fontId="3" fillId="0" borderId="307" xfId="0" applyNumberFormat="1" applyFont="1" applyBorder="1" applyAlignment="1" applyProtection="1">
      <alignment horizontal="center" vertical="center" shrinkToFit="1"/>
      <protection locked="0"/>
    </xf>
    <xf numFmtId="49" fontId="3" fillId="0" borderId="308" xfId="0" applyNumberFormat="1" applyFont="1" applyBorder="1" applyAlignment="1" applyProtection="1">
      <alignment horizontal="center" vertical="center" shrinkToFit="1"/>
      <protection locked="0"/>
    </xf>
    <xf numFmtId="49" fontId="3" fillId="0" borderId="309" xfId="0" applyNumberFormat="1" applyFont="1" applyBorder="1" applyAlignment="1" applyProtection="1">
      <alignment horizontal="center" vertical="center" shrinkToFit="1"/>
      <protection locked="0"/>
    </xf>
    <xf numFmtId="0" fontId="41" fillId="0" borderId="0" xfId="0" applyFont="1" applyProtection="1">
      <alignment vertical="center"/>
      <protection locked="0"/>
    </xf>
    <xf numFmtId="0" fontId="6" fillId="0" borderId="310" xfId="0" applyFont="1" applyBorder="1" applyProtection="1">
      <alignment vertical="center"/>
      <protection locked="0"/>
    </xf>
    <xf numFmtId="0" fontId="3" fillId="3" borderId="19" xfId="0" applyFont="1" applyFill="1" applyBorder="1" applyAlignment="1">
      <alignment horizontal="center" vertical="center" wrapText="1" shrinkToFit="1"/>
    </xf>
    <xf numFmtId="0" fontId="3" fillId="3" borderId="28" xfId="0" applyFont="1" applyFill="1" applyBorder="1" applyAlignment="1">
      <alignment horizontal="center" vertical="center" wrapText="1" shrinkToFit="1"/>
    </xf>
    <xf numFmtId="0" fontId="3" fillId="3" borderId="5" xfId="0" applyFont="1" applyFill="1" applyBorder="1" applyAlignment="1">
      <alignment horizontal="center" vertical="center" wrapText="1" shrinkToFit="1"/>
    </xf>
    <xf numFmtId="0" fontId="3" fillId="3" borderId="0" xfId="0" applyFont="1" applyFill="1" applyAlignment="1">
      <alignment horizontal="center" vertical="center" wrapText="1" shrinkToFit="1"/>
    </xf>
    <xf numFmtId="0" fontId="3" fillId="3" borderId="23" xfId="0" applyFont="1" applyFill="1" applyBorder="1" applyAlignment="1">
      <alignment horizontal="center" vertical="center" wrapText="1" shrinkToFit="1"/>
    </xf>
    <xf numFmtId="0" fontId="3" fillId="3" borderId="26" xfId="0" applyFont="1" applyFill="1" applyBorder="1" applyAlignment="1">
      <alignment horizontal="center" vertical="center" wrapText="1" shrinkToFit="1"/>
    </xf>
    <xf numFmtId="0" fontId="25" fillId="6" borderId="19" xfId="0" applyFont="1" applyFill="1" applyBorder="1" applyAlignment="1">
      <alignment horizontal="center" vertical="center" wrapText="1" shrinkToFit="1"/>
    </xf>
    <xf numFmtId="0" fontId="25" fillId="6" borderId="290" xfId="0" applyFont="1" applyFill="1" applyBorder="1" applyAlignment="1">
      <alignment horizontal="center" vertical="center" wrapText="1" shrinkToFit="1"/>
    </xf>
    <xf numFmtId="0" fontId="25" fillId="6" borderId="23" xfId="0" applyFont="1" applyFill="1" applyBorder="1" applyAlignment="1">
      <alignment horizontal="center" vertical="center" wrapText="1" shrinkToFit="1"/>
    </xf>
    <xf numFmtId="0" fontId="25" fillId="6" borderId="292" xfId="0" applyFont="1" applyFill="1" applyBorder="1" applyAlignment="1">
      <alignment horizontal="center" vertical="center" wrapText="1" shrinkToFit="1"/>
    </xf>
    <xf numFmtId="0" fontId="25" fillId="6" borderId="28" xfId="0" applyFont="1" applyFill="1" applyBorder="1" applyAlignment="1">
      <alignment horizontal="left" vertical="center" shrinkToFit="1"/>
    </xf>
    <xf numFmtId="0" fontId="25" fillId="6" borderId="26" xfId="0" applyFont="1" applyFill="1" applyBorder="1" applyAlignment="1">
      <alignment horizontal="left" vertical="center" shrinkToFit="1"/>
    </xf>
    <xf numFmtId="0" fontId="3" fillId="0" borderId="28" xfId="0" applyFont="1" applyBorder="1" applyAlignment="1">
      <alignment horizontal="left" vertical="center" shrinkToFit="1"/>
    </xf>
    <xf numFmtId="0" fontId="3" fillId="0" borderId="36" xfId="0" applyFont="1" applyBorder="1" applyAlignment="1">
      <alignment horizontal="left" vertical="center" shrinkToFit="1"/>
    </xf>
    <xf numFmtId="0" fontId="3" fillId="0" borderId="26" xfId="0" applyFont="1" applyBorder="1" applyAlignment="1">
      <alignment horizontal="left" vertical="center" shrinkToFit="1"/>
    </xf>
    <xf numFmtId="0" fontId="3" fillId="0" borderId="24" xfId="0" applyFont="1" applyBorder="1" applyAlignment="1">
      <alignment horizontal="left" vertical="center" shrinkToFit="1"/>
    </xf>
    <xf numFmtId="0" fontId="25" fillId="6" borderId="0" xfId="0" applyFont="1" applyFill="1" applyAlignment="1">
      <alignment horizontal="left" vertical="center" shrinkToFit="1"/>
    </xf>
    <xf numFmtId="0" fontId="25" fillId="6" borderId="37" xfId="0" applyFont="1" applyFill="1" applyBorder="1" applyAlignment="1">
      <alignment horizontal="left" vertical="center" shrinkToFit="1"/>
    </xf>
    <xf numFmtId="0" fontId="25" fillId="6" borderId="27" xfId="0" applyFont="1" applyFill="1" applyBorder="1" applyAlignment="1">
      <alignment horizontal="left" vertical="center" shrinkToFit="1"/>
    </xf>
    <xf numFmtId="0" fontId="1" fillId="0" borderId="28" xfId="0" applyFont="1" applyBorder="1" applyAlignment="1" applyProtection="1">
      <alignment horizontal="center" vertical="center" shrinkToFit="1"/>
      <protection locked="0"/>
    </xf>
    <xf numFmtId="0" fontId="1" fillId="0" borderId="26" xfId="0" applyFont="1" applyBorder="1" applyAlignment="1" applyProtection="1">
      <alignment horizontal="center" vertical="center" shrinkToFit="1"/>
      <protection locked="0"/>
    </xf>
    <xf numFmtId="0" fontId="27" fillId="6" borderId="28" xfId="0" applyFont="1" applyFill="1" applyBorder="1" applyAlignment="1">
      <alignment horizontal="left" vertical="center" wrapText="1" shrinkToFit="1"/>
    </xf>
    <xf numFmtId="0" fontId="27" fillId="6" borderId="29" xfId="0" applyFont="1" applyFill="1" applyBorder="1" applyAlignment="1">
      <alignment horizontal="left" vertical="center" wrapText="1" shrinkToFit="1"/>
    </xf>
    <xf numFmtId="0" fontId="27" fillId="6" borderId="0" xfId="0" applyFont="1" applyFill="1" applyAlignment="1">
      <alignment horizontal="left" vertical="center" wrapText="1" shrinkToFit="1"/>
    </xf>
    <xf numFmtId="0" fontId="27" fillId="6" borderId="37" xfId="0" applyFont="1" applyFill="1" applyBorder="1" applyAlignment="1">
      <alignment horizontal="left" vertical="center" wrapText="1" shrinkToFit="1"/>
    </xf>
    <xf numFmtId="0" fontId="27" fillId="6" borderId="288" xfId="0" applyFont="1" applyFill="1" applyBorder="1" applyAlignment="1">
      <alignment horizontal="left" vertical="center" wrapText="1" shrinkToFit="1"/>
    </xf>
    <xf numFmtId="0" fontId="27" fillId="6" borderId="289" xfId="0" applyFont="1" applyFill="1" applyBorder="1" applyAlignment="1">
      <alignment horizontal="left" vertical="center" wrapText="1" shrinkToFit="1"/>
    </xf>
    <xf numFmtId="0" fontId="27" fillId="6" borderId="26" xfId="0" applyFont="1" applyFill="1" applyBorder="1" applyAlignment="1">
      <alignment horizontal="right" vertical="center" wrapText="1" shrinkToFit="1"/>
    </xf>
    <xf numFmtId="0" fontId="3" fillId="0" borderId="0" xfId="0" applyFont="1" applyAlignment="1" applyProtection="1">
      <alignment horizontal="left" vertical="center" wrapText="1" shrinkToFit="1"/>
      <protection locked="0"/>
    </xf>
    <xf numFmtId="0" fontId="1" fillId="0" borderId="17" xfId="0" applyFont="1" applyBorder="1" applyAlignment="1">
      <alignment horizontal="left" vertical="center" shrinkToFit="1"/>
    </xf>
    <xf numFmtId="0" fontId="1" fillId="0" borderId="55" xfId="0" applyFont="1" applyBorder="1" applyAlignment="1">
      <alignment horizontal="left" vertical="center" shrinkToFit="1"/>
    </xf>
    <xf numFmtId="0" fontId="5" fillId="0" borderId="17" xfId="0" applyFont="1" applyBorder="1" applyAlignment="1">
      <alignment horizontal="left" vertical="center" shrinkToFit="1"/>
    </xf>
    <xf numFmtId="0" fontId="5" fillId="0" borderId="15" xfId="0" applyFont="1" applyBorder="1" applyAlignment="1">
      <alignment horizontal="left" vertical="center" shrinkToFit="1"/>
    </xf>
    <xf numFmtId="0" fontId="5" fillId="0" borderId="0" xfId="0" applyFont="1" applyAlignment="1">
      <alignment horizontal="left" vertical="center" shrinkToFit="1"/>
    </xf>
    <xf numFmtId="0" fontId="5" fillId="0" borderId="38" xfId="0" applyFont="1" applyBorder="1" applyAlignment="1">
      <alignment horizontal="left" vertical="center" shrinkToFit="1"/>
    </xf>
    <xf numFmtId="0" fontId="1" fillId="3" borderId="58" xfId="0" applyFont="1" applyFill="1" applyBorder="1" applyAlignment="1">
      <alignment horizontal="left" vertical="center"/>
    </xf>
    <xf numFmtId="0" fontId="1" fillId="3" borderId="55" xfId="0" applyFont="1" applyFill="1" applyBorder="1" applyAlignment="1">
      <alignment horizontal="left" vertical="center"/>
    </xf>
    <xf numFmtId="0" fontId="1" fillId="3" borderId="59" xfId="0" applyFont="1" applyFill="1" applyBorder="1" applyAlignment="1">
      <alignment horizontal="left" vertical="center"/>
    </xf>
    <xf numFmtId="0" fontId="1" fillId="3" borderId="46" xfId="0" applyFont="1" applyFill="1" applyBorder="1" applyAlignment="1">
      <alignment horizontal="left" vertical="center"/>
    </xf>
    <xf numFmtId="0" fontId="1" fillId="3" borderId="47" xfId="0" applyFont="1" applyFill="1" applyBorder="1" applyAlignment="1">
      <alignment horizontal="left" vertical="center"/>
    </xf>
    <xf numFmtId="0" fontId="1" fillId="3" borderId="49" xfId="0" applyFont="1" applyFill="1" applyBorder="1" applyAlignment="1">
      <alignment horizontal="left" vertical="center"/>
    </xf>
    <xf numFmtId="0" fontId="1" fillId="3" borderId="48" xfId="0" applyFont="1" applyFill="1" applyBorder="1" applyAlignment="1">
      <alignment horizontal="center" vertical="center"/>
    </xf>
    <xf numFmtId="0" fontId="1" fillId="3" borderId="44" xfId="0" applyFont="1" applyFill="1" applyBorder="1" applyAlignment="1">
      <alignment horizontal="center" vertical="center"/>
    </xf>
    <xf numFmtId="0" fontId="1" fillId="3" borderId="61" xfId="0" applyFont="1" applyFill="1" applyBorder="1" applyAlignment="1">
      <alignment horizontal="center" vertical="center"/>
    </xf>
    <xf numFmtId="0" fontId="5" fillId="0" borderId="47" xfId="0" applyFont="1" applyBorder="1" applyAlignment="1">
      <alignment horizontal="left" vertical="center" shrinkToFit="1"/>
    </xf>
    <xf numFmtId="0" fontId="5" fillId="0" borderId="48" xfId="0" applyFont="1" applyBorder="1" applyAlignment="1">
      <alignment horizontal="left" vertical="center" shrinkToFit="1"/>
    </xf>
    <xf numFmtId="0" fontId="5" fillId="0" borderId="49" xfId="0" applyFont="1" applyBorder="1" applyAlignment="1">
      <alignment horizontal="left" vertical="center" shrinkToFit="1"/>
    </xf>
    <xf numFmtId="0" fontId="6" fillId="0" borderId="5" xfId="0" applyFont="1" applyBorder="1" applyAlignment="1" applyProtection="1">
      <alignment horizontal="center" vertical="center"/>
      <protection locked="0"/>
    </xf>
    <xf numFmtId="0" fontId="6" fillId="0" borderId="0" xfId="0" applyFont="1" applyAlignment="1" applyProtection="1">
      <alignment horizontal="center" vertical="center"/>
      <protection locked="0"/>
    </xf>
    <xf numFmtId="0" fontId="6" fillId="0" borderId="23" xfId="0" applyFont="1" applyBorder="1" applyAlignment="1" applyProtection="1">
      <alignment horizontal="center" vertical="center"/>
      <protection locked="0"/>
    </xf>
    <xf numFmtId="0" fontId="6" fillId="0" borderId="26" xfId="0" applyFont="1" applyBorder="1" applyAlignment="1" applyProtection="1">
      <alignment horizontal="center" vertical="center"/>
      <protection locked="0"/>
    </xf>
    <xf numFmtId="0" fontId="3" fillId="0" borderId="39" xfId="0" applyFont="1" applyBorder="1" applyAlignment="1" applyProtection="1">
      <alignment horizontal="center" vertical="center" shrinkToFit="1"/>
      <protection locked="0"/>
    </xf>
    <xf numFmtId="0" fontId="3" fillId="0" borderId="41" xfId="0" applyFont="1" applyBorder="1" applyAlignment="1" applyProtection="1">
      <alignment horizontal="center" vertical="center" shrinkToFit="1"/>
      <protection locked="0"/>
    </xf>
    <xf numFmtId="0" fontId="1" fillId="0" borderId="26" xfId="0" applyFont="1" applyBorder="1" applyAlignment="1">
      <alignment horizontal="center" vertical="center" shrinkToFit="1"/>
    </xf>
    <xf numFmtId="0" fontId="1" fillId="0" borderId="32" xfId="0" applyFont="1" applyBorder="1" applyAlignment="1">
      <alignment horizontal="center" vertical="center" shrinkToFit="1"/>
    </xf>
    <xf numFmtId="0" fontId="1" fillId="3" borderId="22" xfId="0" applyFont="1" applyFill="1" applyBorder="1" applyAlignment="1">
      <alignment horizontal="center" vertical="center" shrinkToFit="1"/>
    </xf>
    <xf numFmtId="0" fontId="1" fillId="3" borderId="20" xfId="0" applyFont="1" applyFill="1" applyBorder="1" applyAlignment="1">
      <alignment horizontal="center" vertical="center" shrinkToFit="1"/>
    </xf>
    <xf numFmtId="0" fontId="1" fillId="3" borderId="52" xfId="0" applyFont="1" applyFill="1" applyBorder="1" applyAlignment="1">
      <alignment horizontal="center" vertical="center" shrinkToFit="1"/>
    </xf>
    <xf numFmtId="0" fontId="1" fillId="3" borderId="53" xfId="0" applyFont="1" applyFill="1" applyBorder="1" applyAlignment="1">
      <alignment horizontal="center" vertical="center" shrinkToFit="1"/>
    </xf>
    <xf numFmtId="0" fontId="1" fillId="0" borderId="45" xfId="0" applyFont="1" applyBorder="1" applyAlignment="1" applyProtection="1">
      <alignment horizontal="center" vertical="center" shrinkToFit="1"/>
      <protection locked="0"/>
    </xf>
    <xf numFmtId="0" fontId="1" fillId="0" borderId="0" xfId="0" applyFont="1" applyAlignment="1" applyProtection="1">
      <alignment horizontal="center" vertical="center" shrinkToFit="1"/>
      <protection locked="0"/>
    </xf>
    <xf numFmtId="0" fontId="1" fillId="0" borderId="37" xfId="0" applyFont="1" applyBorder="1" applyAlignment="1" applyProtection="1">
      <alignment horizontal="center" vertical="center" shrinkToFit="1"/>
      <protection locked="0"/>
    </xf>
    <xf numFmtId="0" fontId="1" fillId="0" borderId="25" xfId="0" applyFont="1" applyBorder="1" applyAlignment="1" applyProtection="1">
      <alignment horizontal="center" vertical="center" shrinkToFit="1"/>
      <protection locked="0"/>
    </xf>
    <xf numFmtId="0" fontId="1" fillId="0" borderId="27" xfId="0" applyFont="1" applyBorder="1" applyAlignment="1" applyProtection="1">
      <alignment horizontal="center" vertical="center" shrinkToFit="1"/>
      <protection locked="0"/>
    </xf>
    <xf numFmtId="0" fontId="5" fillId="3" borderId="23" xfId="0" applyFont="1" applyFill="1" applyBorder="1" applyAlignment="1">
      <alignment horizontal="center" vertical="center" wrapText="1" shrinkToFit="1"/>
    </xf>
    <xf numFmtId="0" fontId="5" fillId="3" borderId="26" xfId="0" applyFont="1" applyFill="1" applyBorder="1" applyAlignment="1">
      <alignment horizontal="center" vertical="center" wrapText="1" shrinkToFit="1"/>
    </xf>
    <xf numFmtId="0" fontId="5" fillId="3" borderId="24" xfId="0" applyFont="1" applyFill="1" applyBorder="1" applyAlignment="1">
      <alignment horizontal="center" vertical="center" wrapText="1" shrinkToFit="1"/>
    </xf>
    <xf numFmtId="0" fontId="6" fillId="3" borderId="30" xfId="0" applyFont="1" applyFill="1" applyBorder="1" applyAlignment="1">
      <alignment horizontal="center" vertical="center" shrinkToFit="1"/>
    </xf>
    <xf numFmtId="0" fontId="6" fillId="3" borderId="32" xfId="0" applyFont="1" applyFill="1" applyBorder="1" applyAlignment="1">
      <alignment horizontal="center" vertical="center" shrinkToFit="1"/>
    </xf>
    <xf numFmtId="0" fontId="6" fillId="3" borderId="26" xfId="0" applyFont="1" applyFill="1" applyBorder="1" applyAlignment="1">
      <alignment horizontal="center" vertical="center" shrinkToFit="1"/>
    </xf>
    <xf numFmtId="0" fontId="6" fillId="3" borderId="27" xfId="0" applyFont="1" applyFill="1" applyBorder="1" applyAlignment="1">
      <alignment horizontal="center" vertical="center" shrinkToFit="1"/>
    </xf>
    <xf numFmtId="0" fontId="5" fillId="2" borderId="3" xfId="0" applyFont="1" applyFill="1" applyBorder="1" applyAlignment="1">
      <alignment horizontal="center" vertical="center" wrapText="1" shrinkToFit="1"/>
    </xf>
    <xf numFmtId="0" fontId="5" fillId="2" borderId="3" xfId="0" applyFont="1" applyFill="1" applyBorder="1" applyAlignment="1">
      <alignment horizontal="center" vertical="center" shrinkToFit="1"/>
    </xf>
    <xf numFmtId="0" fontId="5" fillId="2" borderId="30" xfId="0" applyFont="1" applyFill="1" applyBorder="1" applyAlignment="1">
      <alignment horizontal="center" vertical="center" shrinkToFit="1"/>
    </xf>
    <xf numFmtId="0" fontId="1" fillId="3" borderId="19" xfId="0" applyFont="1" applyFill="1" applyBorder="1" applyAlignment="1">
      <alignment vertical="center" shrinkToFit="1"/>
    </xf>
    <xf numFmtId="0" fontId="1" fillId="3" borderId="28" xfId="0" applyFont="1" applyFill="1" applyBorder="1" applyAlignment="1">
      <alignment vertical="center" shrinkToFit="1"/>
    </xf>
    <xf numFmtId="0" fontId="1" fillId="3" borderId="42" xfId="0" applyFont="1" applyFill="1" applyBorder="1" applyAlignment="1">
      <alignment vertical="center" shrinkToFit="1"/>
    </xf>
    <xf numFmtId="0" fontId="1" fillId="3" borderId="9" xfId="0" applyFont="1" applyFill="1" applyBorder="1" applyAlignment="1">
      <alignment vertical="center" shrinkToFit="1"/>
    </xf>
    <xf numFmtId="0" fontId="1" fillId="3" borderId="50" xfId="0" applyFont="1" applyFill="1" applyBorder="1" applyAlignment="1">
      <alignment vertical="center" shrinkToFit="1"/>
    </xf>
    <xf numFmtId="0" fontId="1" fillId="3" borderId="29" xfId="0" applyFont="1" applyFill="1" applyBorder="1" applyAlignment="1">
      <alignment vertical="center" shrinkToFit="1"/>
    </xf>
    <xf numFmtId="0" fontId="1" fillId="3" borderId="1" xfId="0" applyFont="1" applyFill="1" applyBorder="1" applyAlignment="1">
      <alignment vertical="center" shrinkToFit="1"/>
    </xf>
    <xf numFmtId="0" fontId="3" fillId="0" borderId="306" xfId="0" applyFont="1" applyBorder="1" applyAlignment="1" applyProtection="1">
      <alignment horizontal="center" vertical="center" shrinkToFit="1"/>
      <protection locked="0"/>
    </xf>
    <xf numFmtId="0" fontId="3" fillId="0" borderId="40" xfId="0" applyFont="1" applyBorder="1" applyAlignment="1" applyProtection="1">
      <alignment horizontal="center" vertical="center" shrinkToFit="1"/>
      <protection locked="0"/>
    </xf>
    <xf numFmtId="0" fontId="1" fillId="3" borderId="19" xfId="0" applyFont="1" applyFill="1" applyBorder="1" applyAlignment="1">
      <alignment horizontal="center" vertical="center" wrapText="1" shrinkToFit="1"/>
    </xf>
    <xf numFmtId="0" fontId="1" fillId="3" borderId="29" xfId="0" applyFont="1" applyFill="1" applyBorder="1" applyAlignment="1">
      <alignment horizontal="center" vertical="center" wrapText="1" shrinkToFit="1"/>
    </xf>
    <xf numFmtId="0" fontId="1" fillId="3" borderId="5" xfId="0" applyFont="1" applyFill="1" applyBorder="1" applyAlignment="1">
      <alignment horizontal="center" vertical="center" wrapText="1" shrinkToFit="1"/>
    </xf>
    <xf numFmtId="0" fontId="1" fillId="3" borderId="37" xfId="0" applyFont="1" applyFill="1" applyBorder="1" applyAlignment="1">
      <alignment horizontal="center" vertical="center" wrapText="1" shrinkToFit="1"/>
    </xf>
    <xf numFmtId="0" fontId="1" fillId="3" borderId="23" xfId="0" applyFont="1" applyFill="1" applyBorder="1" applyAlignment="1">
      <alignment horizontal="center" vertical="center" wrapText="1" shrinkToFit="1"/>
    </xf>
    <xf numFmtId="0" fontId="1" fillId="3" borderId="27" xfId="0" applyFont="1" applyFill="1" applyBorder="1" applyAlignment="1">
      <alignment horizontal="center" vertical="center" wrapText="1" shrinkToFit="1"/>
    </xf>
    <xf numFmtId="0" fontId="1" fillId="3" borderId="28" xfId="0" applyFont="1" applyFill="1" applyBorder="1" applyAlignment="1">
      <alignment horizontal="center" vertical="center" wrapText="1" shrinkToFit="1"/>
    </xf>
    <xf numFmtId="0" fontId="1" fillId="3" borderId="36" xfId="0" applyFont="1" applyFill="1" applyBorder="1" applyAlignment="1">
      <alignment horizontal="center" vertical="center" wrapText="1" shrinkToFit="1"/>
    </xf>
    <xf numFmtId="0" fontId="1" fillId="0" borderId="35" xfId="0" applyFont="1" applyBorder="1" applyAlignment="1" applyProtection="1">
      <alignment horizontal="left" vertical="center" shrinkToFit="1"/>
      <protection locked="0"/>
    </xf>
    <xf numFmtId="0" fontId="1" fillId="0" borderId="28" xfId="0" applyFont="1" applyBorder="1" applyAlignment="1" applyProtection="1">
      <alignment horizontal="left" vertical="center" shrinkToFit="1"/>
      <protection locked="0"/>
    </xf>
    <xf numFmtId="0" fontId="1" fillId="0" borderId="29" xfId="0" applyFont="1" applyBorder="1" applyAlignment="1" applyProtection="1">
      <alignment horizontal="left" vertical="center" shrinkToFit="1"/>
      <protection locked="0"/>
    </xf>
    <xf numFmtId="0" fontId="1" fillId="0" borderId="45" xfId="0" applyFont="1" applyBorder="1" applyAlignment="1" applyProtection="1">
      <alignment horizontal="left" vertical="center" shrinkToFit="1"/>
      <protection locked="0"/>
    </xf>
    <xf numFmtId="0" fontId="1" fillId="0" borderId="0" xfId="0" applyFont="1" applyAlignment="1" applyProtection="1">
      <alignment horizontal="left" vertical="center" shrinkToFit="1"/>
      <protection locked="0"/>
    </xf>
    <xf numFmtId="0" fontId="1" fillId="0" borderId="37" xfId="0" applyFont="1" applyBorder="1" applyAlignment="1" applyProtection="1">
      <alignment horizontal="left" vertical="center" shrinkToFit="1"/>
      <protection locked="0"/>
    </xf>
    <xf numFmtId="0" fontId="5" fillId="3" borderId="5" xfId="0" applyFont="1" applyFill="1" applyBorder="1" applyAlignment="1">
      <alignment horizontal="center" vertical="center" wrapText="1" shrinkToFit="1"/>
    </xf>
    <xf numFmtId="0" fontId="5" fillId="3" borderId="0" xfId="0" applyFont="1" applyFill="1" applyAlignment="1">
      <alignment horizontal="center" vertical="center" wrapText="1" shrinkToFit="1"/>
    </xf>
    <xf numFmtId="0" fontId="5" fillId="3" borderId="38" xfId="0" applyFont="1" applyFill="1" applyBorder="1" applyAlignment="1">
      <alignment horizontal="center" vertical="center" wrapText="1" shrinkToFit="1"/>
    </xf>
    <xf numFmtId="0" fontId="1" fillId="0" borderId="16" xfId="0" applyFont="1" applyBorder="1" applyAlignment="1" applyProtection="1">
      <alignment horizontal="center" vertical="center" wrapText="1" shrinkToFit="1"/>
      <protection locked="0"/>
    </xf>
    <xf numFmtId="0" fontId="1" fillId="0" borderId="58" xfId="0" applyFont="1" applyBorder="1" applyAlignment="1" applyProtection="1">
      <alignment horizontal="center" vertical="center" wrapText="1" shrinkToFit="1"/>
      <protection locked="0"/>
    </xf>
    <xf numFmtId="0" fontId="1" fillId="3" borderId="16" xfId="0" applyFont="1" applyFill="1" applyBorder="1" applyAlignment="1">
      <alignment horizontal="center" vertical="center" wrapText="1" shrinkToFit="1"/>
    </xf>
    <xf numFmtId="0" fontId="1" fillId="3" borderId="17" xfId="0" applyFont="1" applyFill="1" applyBorder="1" applyAlignment="1">
      <alignment horizontal="center" vertical="center" wrapText="1" shrinkToFit="1"/>
    </xf>
    <xf numFmtId="0" fontId="1" fillId="3" borderId="15" xfId="0" applyFont="1" applyFill="1" applyBorder="1" applyAlignment="1">
      <alignment horizontal="center" vertical="center" wrapText="1" shrinkToFit="1"/>
    </xf>
    <xf numFmtId="0" fontId="1" fillId="3" borderId="58" xfId="0" applyFont="1" applyFill="1" applyBorder="1" applyAlignment="1">
      <alignment horizontal="center" vertical="center" wrapText="1" shrinkToFit="1"/>
    </xf>
    <xf numFmtId="0" fontId="1" fillId="3" borderId="55" xfId="0" applyFont="1" applyFill="1" applyBorder="1" applyAlignment="1">
      <alignment horizontal="center" vertical="center" wrapText="1" shrinkToFit="1"/>
    </xf>
    <xf numFmtId="0" fontId="1" fillId="3" borderId="56" xfId="0" applyFont="1" applyFill="1" applyBorder="1" applyAlignment="1">
      <alignment horizontal="center" vertical="center" wrapText="1" shrinkToFit="1"/>
    </xf>
    <xf numFmtId="49" fontId="1" fillId="0" borderId="16" xfId="0" applyNumberFormat="1" applyFont="1" applyBorder="1" applyAlignment="1" applyProtection="1">
      <alignment horizontal="center" vertical="center" shrinkToFit="1"/>
      <protection locked="0"/>
    </xf>
    <xf numFmtId="49" fontId="1" fillId="0" borderId="17" xfId="0" applyNumberFormat="1" applyFont="1" applyBorder="1" applyAlignment="1" applyProtection="1">
      <alignment horizontal="center" vertical="center" shrinkToFit="1"/>
      <protection locked="0"/>
    </xf>
    <xf numFmtId="49" fontId="1" fillId="0" borderId="18" xfId="0" applyNumberFormat="1" applyFont="1" applyBorder="1" applyAlignment="1" applyProtection="1">
      <alignment horizontal="center" vertical="center" shrinkToFit="1"/>
      <protection locked="0"/>
    </xf>
    <xf numFmtId="49" fontId="1" fillId="0" borderId="58" xfId="0" applyNumberFormat="1" applyFont="1" applyBorder="1" applyAlignment="1" applyProtection="1">
      <alignment horizontal="center" vertical="center" shrinkToFit="1"/>
      <protection locked="0"/>
    </xf>
    <xf numFmtId="49" fontId="1" fillId="0" borderId="55" xfId="0" applyNumberFormat="1" applyFont="1" applyBorder="1" applyAlignment="1" applyProtection="1">
      <alignment horizontal="center" vertical="center" shrinkToFit="1"/>
      <protection locked="0"/>
    </xf>
    <xf numFmtId="49" fontId="1" fillId="0" borderId="59" xfId="0" applyNumberFormat="1" applyFont="1" applyBorder="1" applyAlignment="1" applyProtection="1">
      <alignment horizontal="center" vertical="center" shrinkToFit="1"/>
      <protection locked="0"/>
    </xf>
    <xf numFmtId="0" fontId="1" fillId="3" borderId="54" xfId="0" applyFont="1" applyFill="1" applyBorder="1" applyAlignment="1">
      <alignment horizontal="center" vertical="center" wrapText="1" shrinkToFit="1"/>
    </xf>
    <xf numFmtId="0" fontId="1" fillId="3" borderId="0" xfId="0" applyFont="1" applyFill="1" applyAlignment="1">
      <alignment horizontal="center" vertical="center" wrapText="1" shrinkToFit="1"/>
    </xf>
    <xf numFmtId="0" fontId="1" fillId="3" borderId="38" xfId="0" applyFont="1" applyFill="1" applyBorder="1" applyAlignment="1">
      <alignment horizontal="center" vertical="center" wrapText="1" shrinkToFit="1"/>
    </xf>
    <xf numFmtId="0" fontId="1" fillId="0" borderId="24" xfId="0" applyFont="1" applyBorder="1" applyAlignment="1">
      <alignment horizontal="center" vertical="center" shrinkToFit="1"/>
    </xf>
    <xf numFmtId="0" fontId="1" fillId="0" borderId="33" xfId="0" applyFont="1" applyBorder="1" applyAlignment="1">
      <alignment horizontal="center" vertical="center" shrinkToFit="1"/>
    </xf>
    <xf numFmtId="0" fontId="1" fillId="0" borderId="31" xfId="0" applyFont="1" applyBorder="1" applyAlignment="1" applyProtection="1">
      <alignment horizontal="center" vertical="center" shrinkToFit="1"/>
      <protection locked="0"/>
    </xf>
    <xf numFmtId="0" fontId="1" fillId="0" borderId="32" xfId="0" applyFont="1" applyBorder="1" applyAlignment="1" applyProtection="1">
      <alignment horizontal="center" vertical="center" shrinkToFit="1"/>
      <protection locked="0"/>
    </xf>
    <xf numFmtId="0" fontId="1" fillId="0" borderId="13" xfId="0" applyFont="1" applyBorder="1" applyAlignment="1" applyProtection="1">
      <alignment horizontal="center" vertical="center" shrinkToFit="1"/>
      <protection locked="0"/>
    </xf>
    <xf numFmtId="0" fontId="1" fillId="0" borderId="57" xfId="0" applyFont="1" applyBorder="1" applyAlignment="1" applyProtection="1">
      <alignment horizontal="center" vertical="center" shrinkToFit="1"/>
      <protection locked="0"/>
    </xf>
    <xf numFmtId="0" fontId="1" fillId="3" borderId="14" xfId="0" applyFont="1" applyFill="1" applyBorder="1" applyAlignment="1">
      <alignment horizontal="center" vertical="center" wrapText="1" shrinkToFit="1"/>
    </xf>
    <xf numFmtId="0" fontId="3" fillId="3" borderId="56" xfId="0" applyFont="1" applyFill="1" applyBorder="1" applyAlignment="1">
      <alignment horizontal="left" vertical="center" wrapText="1"/>
    </xf>
    <xf numFmtId="0" fontId="3" fillId="3" borderId="57" xfId="0" applyFont="1" applyFill="1" applyBorder="1" applyAlignment="1">
      <alignment horizontal="left" vertical="center" wrapText="1"/>
    </xf>
    <xf numFmtId="0" fontId="3" fillId="3" borderId="48" xfId="0" applyFont="1" applyFill="1" applyBorder="1" applyAlignment="1">
      <alignment horizontal="left" vertical="center" wrapText="1"/>
    </xf>
    <xf numFmtId="0" fontId="3" fillId="3" borderId="44" xfId="0" applyFont="1" applyFill="1" applyBorder="1" applyAlignment="1">
      <alignment horizontal="left" vertical="center" wrapText="1"/>
    </xf>
    <xf numFmtId="0" fontId="3" fillId="3" borderId="40" xfId="0" applyFont="1" applyFill="1" applyBorder="1" applyAlignment="1">
      <alignment horizontal="left" vertical="center" wrapText="1"/>
    </xf>
    <xf numFmtId="0" fontId="3" fillId="3" borderId="43" xfId="0" applyFont="1" applyFill="1" applyBorder="1" applyAlignment="1">
      <alignment horizontal="left" vertical="center" wrapText="1"/>
    </xf>
    <xf numFmtId="0" fontId="6" fillId="0" borderId="14" xfId="0" applyFont="1" applyBorder="1" applyAlignment="1" applyProtection="1">
      <alignment horizontal="center" vertical="center"/>
      <protection locked="0"/>
    </xf>
    <xf numFmtId="0" fontId="6" fillId="0" borderId="17" xfId="0" applyFont="1" applyBorder="1" applyAlignment="1" applyProtection="1">
      <alignment horizontal="center" vertical="center"/>
      <protection locked="0"/>
    </xf>
    <xf numFmtId="0" fontId="6" fillId="0" borderId="54" xfId="0" applyFont="1" applyBorder="1" applyAlignment="1" applyProtection="1">
      <alignment horizontal="center" vertical="center"/>
      <protection locked="0"/>
    </xf>
    <xf numFmtId="0" fontId="6" fillId="0" borderId="55" xfId="0" applyFont="1" applyBorder="1" applyAlignment="1" applyProtection="1">
      <alignment horizontal="center" vertical="center"/>
      <protection locked="0"/>
    </xf>
    <xf numFmtId="0" fontId="6" fillId="0" borderId="12" xfId="0" applyFont="1" applyBorder="1" applyAlignment="1" applyProtection="1">
      <alignment horizontal="center" vertical="center" wrapText="1" shrinkToFit="1"/>
      <protection locked="0"/>
    </xf>
    <xf numFmtId="0" fontId="6" fillId="0" borderId="16" xfId="0" applyFont="1" applyBorder="1" applyAlignment="1" applyProtection="1">
      <alignment horizontal="center" vertical="center" wrapText="1" shrinkToFit="1"/>
      <protection locked="0"/>
    </xf>
    <xf numFmtId="0" fontId="6" fillId="0" borderId="62" xfId="0" applyFont="1" applyBorder="1" applyAlignment="1" applyProtection="1">
      <alignment horizontal="center" vertical="center" wrapText="1" shrinkToFit="1"/>
      <protection locked="0"/>
    </xf>
    <xf numFmtId="0" fontId="6" fillId="0" borderId="58" xfId="0" applyFont="1" applyBorder="1" applyAlignment="1" applyProtection="1">
      <alignment horizontal="center" vertical="center" wrapText="1" shrinkToFit="1"/>
      <protection locked="0"/>
    </xf>
    <xf numFmtId="0" fontId="3" fillId="3" borderId="48" xfId="0" applyFont="1" applyFill="1" applyBorder="1">
      <alignment vertical="center"/>
    </xf>
    <xf numFmtId="0" fontId="3" fillId="3" borderId="44" xfId="0" applyFont="1" applyFill="1" applyBorder="1">
      <alignment vertical="center"/>
    </xf>
    <xf numFmtId="0" fontId="3" fillId="3" borderId="46" xfId="0" applyFont="1" applyFill="1" applyBorder="1">
      <alignment vertical="center"/>
    </xf>
    <xf numFmtId="0" fontId="3" fillId="0" borderId="46" xfId="0" applyFont="1" applyBorder="1" applyAlignment="1" applyProtection="1">
      <alignment horizontal="center" vertical="center" shrinkToFit="1"/>
      <protection locked="0"/>
    </xf>
    <xf numFmtId="0" fontId="3" fillId="0" borderId="47" xfId="0" applyFont="1" applyBorder="1" applyAlignment="1" applyProtection="1">
      <alignment horizontal="center" vertical="center" shrinkToFit="1"/>
      <protection locked="0"/>
    </xf>
    <xf numFmtId="0" fontId="3" fillId="0" borderId="48" xfId="0" applyFont="1" applyBorder="1" applyAlignment="1">
      <alignment horizontal="left" vertical="center" shrinkToFit="1"/>
    </xf>
    <xf numFmtId="0" fontId="3" fillId="3" borderId="17" xfId="0" applyFont="1" applyFill="1" applyBorder="1" applyAlignment="1">
      <alignment horizontal="left" vertical="center"/>
    </xf>
    <xf numFmtId="0" fontId="3" fillId="3" borderId="18" xfId="0" applyFont="1" applyFill="1" applyBorder="1" applyAlignment="1">
      <alignment horizontal="left" vertical="center"/>
    </xf>
    <xf numFmtId="0" fontId="3" fillId="3" borderId="55" xfId="0" applyFont="1" applyFill="1" applyBorder="1" applyAlignment="1">
      <alignment horizontal="left" vertical="center"/>
    </xf>
    <xf numFmtId="0" fontId="3" fillId="3" borderId="59" xfId="0" applyFont="1" applyFill="1" applyBorder="1" applyAlignment="1">
      <alignment horizontal="left" vertical="center"/>
    </xf>
    <xf numFmtId="0" fontId="1" fillId="3" borderId="16" xfId="0" applyFont="1" applyFill="1" applyBorder="1" applyAlignment="1">
      <alignment horizontal="center" vertical="center"/>
    </xf>
    <xf numFmtId="0" fontId="1" fillId="3" borderId="17" xfId="0" applyFont="1" applyFill="1" applyBorder="1" applyAlignment="1">
      <alignment horizontal="center" vertical="center"/>
    </xf>
    <xf numFmtId="0" fontId="1" fillId="3" borderId="15" xfId="0" applyFont="1" applyFill="1" applyBorder="1" applyAlignment="1">
      <alignment horizontal="center" vertical="center"/>
    </xf>
    <xf numFmtId="0" fontId="1" fillId="3" borderId="58" xfId="0" applyFont="1" applyFill="1" applyBorder="1" applyAlignment="1">
      <alignment horizontal="center" vertical="center"/>
    </xf>
    <xf numFmtId="0" fontId="1" fillId="3" borderId="55" xfId="0" applyFont="1" applyFill="1" applyBorder="1" applyAlignment="1">
      <alignment horizontal="center" vertical="center"/>
    </xf>
    <xf numFmtId="0" fontId="1" fillId="3" borderId="56" xfId="0" applyFont="1" applyFill="1" applyBorder="1" applyAlignment="1">
      <alignment horizontal="center" vertical="center"/>
    </xf>
    <xf numFmtId="0" fontId="37" fillId="7" borderId="45" xfId="0" applyFont="1" applyFill="1" applyBorder="1" applyAlignment="1">
      <alignment horizontal="left" vertical="center" shrinkToFit="1"/>
    </xf>
    <xf numFmtId="0" fontId="37" fillId="7" borderId="0" xfId="0" applyFont="1" applyFill="1" applyAlignment="1">
      <alignment horizontal="left" vertical="center" shrinkToFit="1"/>
    </xf>
    <xf numFmtId="0" fontId="37" fillId="7" borderId="37" xfId="0" applyFont="1" applyFill="1" applyBorder="1" applyAlignment="1">
      <alignment horizontal="left" vertical="center" shrinkToFit="1"/>
    </xf>
    <xf numFmtId="0" fontId="38" fillId="0" borderId="45" xfId="0" applyFont="1" applyBorder="1" applyAlignment="1" applyProtection="1">
      <alignment horizontal="left" vertical="top" wrapText="1"/>
      <protection locked="0"/>
    </xf>
    <xf numFmtId="0" fontId="1" fillId="0" borderId="0" xfId="0" applyFont="1" applyAlignment="1" applyProtection="1">
      <alignment horizontal="left" vertical="top" wrapText="1"/>
      <protection locked="0"/>
    </xf>
    <xf numFmtId="0" fontId="1" fillId="0" borderId="37" xfId="0" applyFont="1" applyBorder="1" applyAlignment="1" applyProtection="1">
      <alignment horizontal="left" vertical="top" wrapText="1"/>
      <protection locked="0"/>
    </xf>
    <xf numFmtId="0" fontId="1" fillId="0" borderId="45" xfId="0" applyFont="1" applyBorder="1" applyAlignment="1" applyProtection="1">
      <alignment horizontal="left" vertical="top" wrapText="1"/>
      <protection locked="0"/>
    </xf>
    <xf numFmtId="0" fontId="1" fillId="0" borderId="25" xfId="0" applyFont="1" applyBorder="1" applyAlignment="1" applyProtection="1">
      <alignment horizontal="left" vertical="top" wrapText="1"/>
      <protection locked="0"/>
    </xf>
    <xf numFmtId="0" fontId="1" fillId="0" borderId="26" xfId="0" applyFont="1" applyBorder="1" applyAlignment="1" applyProtection="1">
      <alignment horizontal="left" vertical="top" wrapText="1"/>
      <protection locked="0"/>
    </xf>
    <xf numFmtId="0" fontId="1" fillId="0" borderId="27" xfId="0" applyFont="1" applyBorder="1" applyAlignment="1" applyProtection="1">
      <alignment horizontal="left" vertical="top" wrapText="1"/>
      <protection locked="0"/>
    </xf>
    <xf numFmtId="0" fontId="1" fillId="3" borderId="13" xfId="0" applyFont="1" applyFill="1" applyBorder="1" applyAlignment="1">
      <alignment horizontal="center" vertical="center" wrapText="1"/>
    </xf>
    <xf numFmtId="0" fontId="1" fillId="3" borderId="13" xfId="0" applyFont="1" applyFill="1" applyBorder="1" applyAlignment="1">
      <alignment horizontal="center" vertical="center"/>
    </xf>
    <xf numFmtId="0" fontId="1" fillId="3" borderId="57" xfId="0" applyFont="1" applyFill="1" applyBorder="1" applyAlignment="1">
      <alignment horizontal="center" vertical="center"/>
    </xf>
    <xf numFmtId="0" fontId="1" fillId="0" borderId="16" xfId="0" applyFont="1" applyBorder="1" applyAlignment="1" applyProtection="1">
      <alignment horizontal="center" vertical="center"/>
      <protection locked="0"/>
    </xf>
    <xf numFmtId="0" fontId="1" fillId="0" borderId="17" xfId="0" applyFont="1" applyBorder="1" applyAlignment="1" applyProtection="1">
      <alignment horizontal="center" vertical="center"/>
      <protection locked="0"/>
    </xf>
    <xf numFmtId="0" fontId="1" fillId="0" borderId="58" xfId="0" applyFont="1" applyBorder="1" applyAlignment="1" applyProtection="1">
      <alignment horizontal="center" vertical="center"/>
      <protection locked="0"/>
    </xf>
    <xf numFmtId="0" fontId="1" fillId="0" borderId="55" xfId="0" applyFont="1" applyBorder="1" applyAlignment="1" applyProtection="1">
      <alignment horizontal="center" vertical="center"/>
      <protection locked="0"/>
    </xf>
    <xf numFmtId="0" fontId="1" fillId="0" borderId="17" xfId="0" applyFont="1" applyBorder="1" applyAlignment="1">
      <alignment horizontal="center" vertical="center" shrinkToFit="1"/>
    </xf>
    <xf numFmtId="0" fontId="1" fillId="0" borderId="55" xfId="0" applyFont="1" applyBorder="1" applyAlignment="1">
      <alignment horizontal="center" vertical="center" shrinkToFit="1"/>
    </xf>
    <xf numFmtId="0" fontId="1" fillId="0" borderId="18" xfId="0" applyFont="1" applyBorder="1" applyAlignment="1">
      <alignment horizontal="center" vertical="center" shrinkToFit="1"/>
    </xf>
    <xf numFmtId="0" fontId="1" fillId="0" borderId="59" xfId="0" applyFont="1" applyBorder="1" applyAlignment="1">
      <alignment horizontal="center" vertical="center" shrinkToFit="1"/>
    </xf>
    <xf numFmtId="0" fontId="1" fillId="0" borderId="15" xfId="0" applyFont="1" applyBorder="1" applyAlignment="1">
      <alignment horizontal="center" vertical="center" shrinkToFit="1"/>
    </xf>
    <xf numFmtId="0" fontId="1" fillId="0" borderId="56" xfId="0" applyFont="1" applyBorder="1" applyAlignment="1">
      <alignment horizontal="center" vertical="center" shrinkToFit="1"/>
    </xf>
    <xf numFmtId="0" fontId="1" fillId="3" borderId="17" xfId="0" applyFont="1" applyFill="1" applyBorder="1" applyAlignment="1">
      <alignment horizontal="left" vertical="center" wrapText="1"/>
    </xf>
    <xf numFmtId="0" fontId="1" fillId="3" borderId="15" xfId="0" applyFont="1" applyFill="1" applyBorder="1" applyAlignment="1">
      <alignment horizontal="left" vertical="center" wrapText="1"/>
    </xf>
    <xf numFmtId="0" fontId="1" fillId="3" borderId="55" xfId="0" applyFont="1" applyFill="1" applyBorder="1" applyAlignment="1">
      <alignment horizontal="left" vertical="center" wrapText="1"/>
    </xf>
    <xf numFmtId="0" fontId="1" fillId="3" borderId="56" xfId="0" applyFont="1" applyFill="1" applyBorder="1" applyAlignment="1">
      <alignment horizontal="left" vertical="center" wrapText="1"/>
    </xf>
    <xf numFmtId="0" fontId="27" fillId="6" borderId="26" xfId="0" applyFont="1" applyFill="1" applyBorder="1" applyAlignment="1" applyProtection="1">
      <alignment horizontal="center" vertical="center" wrapText="1" shrinkToFit="1"/>
      <protection locked="0"/>
    </xf>
    <xf numFmtId="0" fontId="6" fillId="0" borderId="51" xfId="0" applyFont="1" applyBorder="1" applyAlignment="1" applyProtection="1">
      <alignment horizontal="center" vertical="center" wrapText="1" shrinkToFit="1"/>
      <protection locked="0"/>
    </xf>
    <xf numFmtId="0" fontId="6" fillId="0" borderId="23" xfId="0" applyFont="1" applyBorder="1" applyAlignment="1" applyProtection="1">
      <alignment horizontal="center" vertical="center" wrapText="1" shrinkToFit="1"/>
      <protection locked="0"/>
    </xf>
    <xf numFmtId="0" fontId="6" fillId="0" borderId="1" xfId="0" applyFont="1" applyBorder="1" applyAlignment="1" applyProtection="1">
      <alignment horizontal="center" vertical="center" wrapText="1" shrinkToFit="1"/>
      <protection locked="0"/>
    </xf>
    <xf numFmtId="0" fontId="6" fillId="0" borderId="19" xfId="0" applyFont="1" applyBorder="1" applyAlignment="1" applyProtection="1">
      <alignment horizontal="center" vertical="center" wrapText="1" shrinkToFit="1"/>
      <protection locked="0"/>
    </xf>
    <xf numFmtId="0" fontId="3" fillId="3" borderId="0" xfId="0" applyFont="1" applyFill="1" applyAlignment="1">
      <alignment vertical="center" wrapText="1" shrinkToFit="1"/>
    </xf>
    <xf numFmtId="0" fontId="3" fillId="0" borderId="0" xfId="0" applyFont="1" applyAlignment="1">
      <alignment horizontal="center" vertical="center" wrapText="1" shrinkToFit="1"/>
    </xf>
    <xf numFmtId="0" fontId="3" fillId="0" borderId="37" xfId="0" applyFont="1" applyBorder="1" applyAlignment="1">
      <alignment horizontal="center" vertical="center" wrapText="1" shrinkToFit="1"/>
    </xf>
    <xf numFmtId="0" fontId="6" fillId="0" borderId="2" xfId="0" applyFont="1" applyBorder="1" applyAlignment="1" applyProtection="1">
      <alignment horizontal="center" vertical="center"/>
      <protection locked="0"/>
    </xf>
    <xf numFmtId="0" fontId="6" fillId="0" borderId="11" xfId="0" applyFont="1" applyBorder="1" applyAlignment="1" applyProtection="1">
      <alignment horizontal="center" vertical="center"/>
      <protection locked="0"/>
    </xf>
    <xf numFmtId="0" fontId="6" fillId="0" borderId="60" xfId="0" applyFont="1" applyBorder="1" applyAlignment="1" applyProtection="1">
      <alignment horizontal="center" vertical="center"/>
      <protection locked="0"/>
    </xf>
    <xf numFmtId="0" fontId="6" fillId="0" borderId="8" xfId="0" applyFont="1" applyBorder="1" applyAlignment="1" applyProtection="1">
      <alignment horizontal="center" vertical="center"/>
      <protection locked="0"/>
    </xf>
    <xf numFmtId="0" fontId="3" fillId="3" borderId="17" xfId="0" applyFont="1" applyFill="1" applyBorder="1">
      <alignment vertical="center"/>
    </xf>
    <xf numFmtId="0" fontId="3" fillId="3" borderId="55" xfId="0" applyFont="1" applyFill="1" applyBorder="1">
      <alignment vertical="center"/>
    </xf>
    <xf numFmtId="0" fontId="4" fillId="0" borderId="16" xfId="0" applyFont="1" applyBorder="1" applyAlignment="1" applyProtection="1">
      <alignment horizontal="center" vertical="center" shrinkToFit="1"/>
      <protection locked="0"/>
    </xf>
    <xf numFmtId="0" fontId="4" fillId="0" borderId="58" xfId="0" applyFont="1" applyBorder="1" applyAlignment="1" applyProtection="1">
      <alignment horizontal="center" vertical="center" shrinkToFit="1"/>
      <protection locked="0"/>
    </xf>
    <xf numFmtId="0" fontId="4" fillId="0" borderId="17" xfId="0" applyFont="1" applyBorder="1" applyAlignment="1" applyProtection="1">
      <alignment horizontal="center" vertical="center" shrinkToFit="1"/>
      <protection locked="0"/>
    </xf>
    <xf numFmtId="0" fontId="4" fillId="0" borderId="55" xfId="0" applyFont="1" applyBorder="1" applyAlignment="1" applyProtection="1">
      <alignment horizontal="center" vertical="center" shrinkToFit="1"/>
      <protection locked="0"/>
    </xf>
    <xf numFmtId="0" fontId="27" fillId="6" borderId="26" xfId="0" applyFont="1" applyFill="1" applyBorder="1" applyAlignment="1">
      <alignment horizontal="left" vertical="center" wrapText="1" shrinkToFit="1"/>
    </xf>
    <xf numFmtId="0" fontId="6" fillId="0" borderId="28" xfId="0" applyFont="1" applyBorder="1" applyAlignment="1" applyProtection="1">
      <alignment horizontal="center" vertical="center" wrapText="1" shrinkToFit="1"/>
      <protection locked="0"/>
    </xf>
    <xf numFmtId="0" fontId="6" fillId="0" borderId="5" xfId="0" applyFont="1" applyBorder="1" applyAlignment="1" applyProtection="1">
      <alignment horizontal="center" vertical="center" wrapText="1" shrinkToFit="1"/>
      <protection locked="0"/>
    </xf>
    <xf numFmtId="0" fontId="6" fillId="0" borderId="0" xfId="0" applyFont="1" applyAlignment="1" applyProtection="1">
      <alignment horizontal="center" vertical="center" wrapText="1" shrinkToFit="1"/>
      <protection locked="0"/>
    </xf>
    <xf numFmtId="0" fontId="6" fillId="0" borderId="26" xfId="0" applyFont="1" applyBorder="1" applyAlignment="1" applyProtection="1">
      <alignment horizontal="center" vertical="center" wrapText="1" shrinkToFit="1"/>
      <protection locked="0"/>
    </xf>
    <xf numFmtId="0" fontId="3" fillId="0" borderId="17" xfId="0" applyFont="1" applyBorder="1" applyAlignment="1">
      <alignment horizontal="center" vertical="center" shrinkToFit="1"/>
    </xf>
    <xf numFmtId="0" fontId="3" fillId="0" borderId="18" xfId="0" applyFont="1" applyBorder="1" applyAlignment="1">
      <alignment horizontal="center" vertical="center" shrinkToFit="1"/>
    </xf>
    <xf numFmtId="0" fontId="3" fillId="0" borderId="55" xfId="0" applyFont="1" applyBorder="1" applyAlignment="1">
      <alignment horizontal="center" vertical="center" shrinkToFit="1"/>
    </xf>
    <xf numFmtId="0" fontId="3" fillId="0" borderId="59" xfId="0" applyFont="1" applyBorder="1" applyAlignment="1">
      <alignment horizontal="center" vertical="center" shrinkToFit="1"/>
    </xf>
    <xf numFmtId="0" fontId="3" fillId="3" borderId="0" xfId="0" applyFont="1" applyFill="1" applyAlignment="1">
      <alignment horizontal="left" vertical="center"/>
    </xf>
    <xf numFmtId="0" fontId="3" fillId="3" borderId="38" xfId="0" applyFont="1" applyFill="1" applyBorder="1" applyAlignment="1">
      <alignment horizontal="left" vertical="center"/>
    </xf>
    <xf numFmtId="0" fontId="5" fillId="0" borderId="18" xfId="0" applyFont="1" applyBorder="1" applyAlignment="1">
      <alignment horizontal="left" vertical="center" shrinkToFit="1"/>
    </xf>
    <xf numFmtId="0" fontId="5" fillId="0" borderId="37" xfId="0" applyFont="1" applyBorder="1" applyAlignment="1">
      <alignment horizontal="left" vertical="center" shrinkToFit="1"/>
    </xf>
    <xf numFmtId="0" fontId="3" fillId="0" borderId="27" xfId="0" applyFont="1" applyBorder="1" applyAlignment="1">
      <alignment horizontal="center" vertical="center" shrinkToFit="1"/>
    </xf>
    <xf numFmtId="0" fontId="1" fillId="0" borderId="52" xfId="0" applyFont="1" applyBorder="1" applyAlignment="1">
      <alignment horizontal="center" vertical="center" shrinkToFit="1"/>
    </xf>
    <xf numFmtId="0" fontId="1" fillId="0" borderId="30" xfId="0" applyFont="1" applyBorder="1" applyAlignment="1">
      <alignment horizontal="center" vertical="center" shrinkToFit="1"/>
    </xf>
    <xf numFmtId="0" fontId="3" fillId="0" borderId="31" xfId="0" applyFont="1" applyBorder="1" applyAlignment="1" applyProtection="1">
      <alignment horizontal="center" vertical="center" shrinkToFit="1"/>
      <protection locked="0"/>
    </xf>
    <xf numFmtId="0" fontId="3" fillId="0" borderId="32" xfId="0" applyFont="1" applyBorder="1" applyAlignment="1" applyProtection="1">
      <alignment horizontal="center" vertical="center" shrinkToFit="1"/>
      <protection locked="0"/>
    </xf>
    <xf numFmtId="0" fontId="28" fillId="6" borderId="35" xfId="0" applyFont="1" applyFill="1" applyBorder="1" applyAlignment="1">
      <alignment horizontal="center" vertical="center" shrinkToFit="1"/>
    </xf>
    <xf numFmtId="0" fontId="28" fillId="6" borderId="290" xfId="0" applyFont="1" applyFill="1" applyBorder="1" applyAlignment="1">
      <alignment horizontal="center" vertical="center" shrinkToFit="1"/>
    </xf>
    <xf numFmtId="0" fontId="28" fillId="6" borderId="287" xfId="0" applyFont="1" applyFill="1" applyBorder="1" applyAlignment="1">
      <alignment horizontal="center" vertical="center" shrinkToFit="1"/>
    </xf>
    <xf numFmtId="0" fontId="28" fillId="6" borderId="291" xfId="0" applyFont="1" applyFill="1" applyBorder="1" applyAlignment="1">
      <alignment horizontal="center" vertical="center" shrinkToFit="1"/>
    </xf>
    <xf numFmtId="49" fontId="25" fillId="6" borderId="28" xfId="0" applyNumberFormat="1" applyFont="1" applyFill="1" applyBorder="1" applyAlignment="1" applyProtection="1">
      <alignment horizontal="center" vertical="center" shrinkToFit="1"/>
      <protection locked="0"/>
    </xf>
    <xf numFmtId="49" fontId="25" fillId="6" borderId="29" xfId="0" applyNumberFormat="1" applyFont="1" applyFill="1" applyBorder="1" applyAlignment="1" applyProtection="1">
      <alignment horizontal="center" vertical="center" shrinkToFit="1"/>
      <protection locked="0"/>
    </xf>
    <xf numFmtId="49" fontId="25" fillId="6" borderId="288" xfId="0" applyNumberFormat="1" applyFont="1" applyFill="1" applyBorder="1" applyAlignment="1" applyProtection="1">
      <alignment horizontal="center" vertical="center" shrinkToFit="1"/>
      <protection locked="0"/>
    </xf>
    <xf numFmtId="49" fontId="25" fillId="6" borderId="289" xfId="0" applyNumberFormat="1" applyFont="1" applyFill="1" applyBorder="1" applyAlignment="1" applyProtection="1">
      <alignment horizontal="center" vertical="center" shrinkToFit="1"/>
      <protection locked="0"/>
    </xf>
    <xf numFmtId="176" fontId="4" fillId="0" borderId="2" xfId="0" applyNumberFormat="1" applyFont="1" applyBorder="1" applyAlignment="1" applyProtection="1">
      <alignment horizontal="center" vertical="center" shrinkToFit="1"/>
      <protection locked="0"/>
    </xf>
    <xf numFmtId="176" fontId="4" fillId="0" borderId="11" xfId="0" applyNumberFormat="1" applyFont="1" applyBorder="1" applyAlignment="1" applyProtection="1">
      <alignment horizontal="center" vertical="center" shrinkToFit="1"/>
      <protection locked="0"/>
    </xf>
    <xf numFmtId="176" fontId="4" fillId="0" borderId="1" xfId="0" applyNumberFormat="1" applyFont="1" applyBorder="1" applyAlignment="1" applyProtection="1">
      <alignment horizontal="center" vertical="center" shrinkToFit="1"/>
      <protection locked="0"/>
    </xf>
    <xf numFmtId="176" fontId="4" fillId="0" borderId="19" xfId="0" applyNumberFormat="1" applyFont="1" applyBorder="1" applyAlignment="1" applyProtection="1">
      <alignment horizontal="center" vertical="center" shrinkToFit="1"/>
      <protection locked="0"/>
    </xf>
    <xf numFmtId="0" fontId="3" fillId="3" borderId="13" xfId="0" applyFont="1" applyFill="1" applyBorder="1" applyAlignment="1">
      <alignment horizontal="center" vertical="center" shrinkToFit="1"/>
    </xf>
    <xf numFmtId="0" fontId="3" fillId="3" borderId="21" xfId="0" applyFont="1" applyFill="1" applyBorder="1" applyAlignment="1">
      <alignment horizontal="center" vertical="center" shrinkToFit="1"/>
    </xf>
    <xf numFmtId="0" fontId="1" fillId="0" borderId="21" xfId="0" applyFont="1" applyBorder="1" applyAlignment="1" applyProtection="1">
      <alignment horizontal="center" vertical="center" shrinkToFit="1"/>
      <protection locked="0"/>
    </xf>
    <xf numFmtId="0" fontId="3" fillId="0" borderId="16" xfId="0" applyFont="1" applyBorder="1" applyAlignment="1" applyProtection="1">
      <alignment horizontal="center" vertical="center" shrinkToFit="1"/>
      <protection locked="0"/>
    </xf>
    <xf numFmtId="0" fontId="3" fillId="0" borderId="17" xfId="0" applyFont="1" applyBorder="1" applyAlignment="1" applyProtection="1">
      <alignment horizontal="center" vertical="center" shrinkToFit="1"/>
      <protection locked="0"/>
    </xf>
    <xf numFmtId="0" fontId="3" fillId="0" borderId="25" xfId="0" applyFont="1" applyBorder="1" applyAlignment="1" applyProtection="1">
      <alignment horizontal="center" vertical="center" shrinkToFit="1"/>
      <protection locked="0"/>
    </xf>
    <xf numFmtId="0" fontId="3" fillId="0" borderId="26" xfId="0" applyFont="1" applyBorder="1" applyAlignment="1" applyProtection="1">
      <alignment horizontal="center" vertical="center" shrinkToFit="1"/>
      <protection locked="0"/>
    </xf>
    <xf numFmtId="0" fontId="3" fillId="0" borderId="15" xfId="0" applyFont="1" applyBorder="1" applyAlignment="1">
      <alignment horizontal="center" vertical="center" shrinkToFit="1"/>
    </xf>
    <xf numFmtId="0" fontId="3" fillId="0" borderId="24" xfId="0" applyFont="1" applyBorder="1" applyAlignment="1">
      <alignment horizontal="center" vertical="center" shrinkToFit="1"/>
    </xf>
    <xf numFmtId="0" fontId="1" fillId="3" borderId="1" xfId="0" applyFont="1" applyFill="1" applyBorder="1" applyAlignment="1">
      <alignment horizontal="center" vertical="center" shrinkToFit="1"/>
    </xf>
    <xf numFmtId="0" fontId="1" fillId="3" borderId="19" xfId="0" applyFont="1" applyFill="1" applyBorder="1" applyAlignment="1">
      <alignment horizontal="center" vertical="center" shrinkToFit="1"/>
    </xf>
    <xf numFmtId="0" fontId="1" fillId="3" borderId="64" xfId="0" applyFont="1" applyFill="1" applyBorder="1" applyAlignment="1">
      <alignment horizontal="center" vertical="center" shrinkToFit="1"/>
    </xf>
    <xf numFmtId="0" fontId="1" fillId="3" borderId="6" xfId="0" applyFont="1" applyFill="1" applyBorder="1" applyAlignment="1">
      <alignment horizontal="center" vertical="center" shrinkToFit="1"/>
    </xf>
    <xf numFmtId="0" fontId="1" fillId="3" borderId="29" xfId="0" applyFont="1" applyFill="1" applyBorder="1" applyAlignment="1">
      <alignment horizontal="center" vertical="center" shrinkToFit="1"/>
    </xf>
    <xf numFmtId="176" fontId="4" fillId="0" borderId="300" xfId="0" applyNumberFormat="1" applyFont="1" applyBorder="1" applyAlignment="1" applyProtection="1">
      <alignment horizontal="center" vertical="center" shrinkToFit="1"/>
      <protection locked="0"/>
    </xf>
    <xf numFmtId="176" fontId="4" fillId="0" borderId="301" xfId="0" applyNumberFormat="1" applyFont="1" applyBorder="1" applyAlignment="1" applyProtection="1">
      <alignment horizontal="center" vertical="center" shrinkToFit="1"/>
      <protection locked="0"/>
    </xf>
    <xf numFmtId="176" fontId="4" fillId="0" borderId="302" xfId="0" applyNumberFormat="1" applyFont="1" applyBorder="1" applyAlignment="1" applyProtection="1">
      <alignment horizontal="center" vertical="center" shrinkToFit="1"/>
      <protection locked="0"/>
    </xf>
    <xf numFmtId="176" fontId="4" fillId="0" borderId="303" xfId="0" applyNumberFormat="1" applyFont="1" applyBorder="1" applyAlignment="1" applyProtection="1">
      <alignment horizontal="center" vertical="center" shrinkToFit="1"/>
      <protection locked="0"/>
    </xf>
    <xf numFmtId="176" fontId="4" fillId="0" borderId="304" xfId="0" applyNumberFormat="1" applyFont="1" applyBorder="1" applyAlignment="1" applyProtection="1">
      <alignment horizontal="center" vertical="center" shrinkToFit="1"/>
      <protection locked="0"/>
    </xf>
    <xf numFmtId="176" fontId="4" fillId="0" borderId="305" xfId="0" applyNumberFormat="1" applyFont="1" applyBorder="1" applyAlignment="1" applyProtection="1">
      <alignment horizontal="center" vertical="center" shrinkToFit="1"/>
      <protection locked="0"/>
    </xf>
    <xf numFmtId="0" fontId="4" fillId="0" borderId="299" xfId="0" applyFont="1" applyBorder="1" applyAlignment="1" applyProtection="1">
      <alignment horizontal="center" vertical="center" shrinkToFit="1"/>
      <protection locked="0"/>
    </xf>
    <xf numFmtId="0" fontId="4" fillId="0" borderId="2" xfId="0" applyFont="1" applyBorder="1" applyAlignment="1" applyProtection="1">
      <alignment horizontal="center" vertical="center" shrinkToFit="1"/>
      <protection locked="0"/>
    </xf>
    <xf numFmtId="0" fontId="4" fillId="0" borderId="65" xfId="0" applyFont="1" applyBorder="1" applyAlignment="1" applyProtection="1">
      <alignment horizontal="center" vertical="center" shrinkToFit="1"/>
      <protection locked="0"/>
    </xf>
    <xf numFmtId="0" fontId="4" fillId="0" borderId="34" xfId="0" applyFont="1" applyBorder="1" applyAlignment="1" applyProtection="1">
      <alignment horizontal="center" vertical="center" shrinkToFit="1"/>
      <protection locked="0"/>
    </xf>
    <xf numFmtId="0" fontId="4" fillId="0" borderId="3" xfId="0" applyFont="1" applyBorder="1" applyAlignment="1" applyProtection="1">
      <alignment horizontal="center" vertical="center" shrinkToFit="1"/>
      <protection locked="0"/>
    </xf>
    <xf numFmtId="0" fontId="4" fillId="0" borderId="53" xfId="0" applyFont="1" applyBorder="1" applyAlignment="1" applyProtection="1">
      <alignment horizontal="center" vertical="center" shrinkToFit="1"/>
      <protection locked="0"/>
    </xf>
    <xf numFmtId="0" fontId="5" fillId="0" borderId="41" xfId="0" applyFont="1" applyBorder="1" applyAlignment="1" applyProtection="1">
      <alignment horizontal="center" vertical="center" wrapText="1" shrinkToFit="1"/>
      <protection locked="0"/>
    </xf>
    <xf numFmtId="0" fontId="5" fillId="0" borderId="2" xfId="0" applyFont="1" applyBorder="1" applyAlignment="1" applyProtection="1">
      <alignment horizontal="center" vertical="center" shrinkToFit="1"/>
      <protection locked="0"/>
    </xf>
    <xf numFmtId="0" fontId="5" fillId="0" borderId="34" xfId="0" applyFont="1" applyBorder="1" applyAlignment="1" applyProtection="1">
      <alignment horizontal="center" vertical="center" shrinkToFit="1"/>
      <protection locked="0"/>
    </xf>
    <xf numFmtId="0" fontId="5" fillId="0" borderId="3" xfId="0" applyFont="1" applyBorder="1" applyAlignment="1" applyProtection="1">
      <alignment horizontal="center" vertical="center" shrinkToFit="1"/>
      <protection locked="0"/>
    </xf>
    <xf numFmtId="0" fontId="1" fillId="3" borderId="4" xfId="0" applyFont="1" applyFill="1" applyBorder="1" applyAlignment="1">
      <alignment horizontal="center" vertical="center" shrinkToFit="1"/>
    </xf>
    <xf numFmtId="0" fontId="1" fillId="3" borderId="5" xfId="0" applyFont="1" applyFill="1" applyBorder="1" applyAlignment="1">
      <alignment horizontal="center" vertical="center" shrinkToFit="1"/>
    </xf>
    <xf numFmtId="0" fontId="5" fillId="0" borderId="7" xfId="0" applyFont="1" applyBorder="1" applyAlignment="1" applyProtection="1">
      <alignment horizontal="center" vertical="center" shrinkToFit="1"/>
      <protection locked="0"/>
    </xf>
    <xf numFmtId="0" fontId="3" fillId="3" borderId="9" xfId="0" applyFont="1" applyFill="1" applyBorder="1" applyAlignment="1">
      <alignment horizontal="center" vertical="center" shrinkToFit="1"/>
    </xf>
    <xf numFmtId="0" fontId="3" fillId="3" borderId="10" xfId="0" applyFont="1" applyFill="1" applyBorder="1" applyAlignment="1">
      <alignment horizontal="center" vertical="center" shrinkToFit="1"/>
    </xf>
    <xf numFmtId="0" fontId="3" fillId="0" borderId="28" xfId="0" applyFont="1" applyBorder="1" applyAlignment="1">
      <alignment horizontal="left" vertical="center" wrapText="1" shrinkToFit="1"/>
    </xf>
    <xf numFmtId="0" fontId="25" fillId="6" borderId="290" xfId="0" applyFont="1" applyFill="1" applyBorder="1" applyAlignment="1">
      <alignment horizontal="left" vertical="center" shrinkToFit="1"/>
    </xf>
    <xf numFmtId="0" fontId="25" fillId="6" borderId="292" xfId="0" applyFont="1" applyFill="1" applyBorder="1" applyAlignment="1">
      <alignment horizontal="left" vertical="center" shrinkToFit="1"/>
    </xf>
    <xf numFmtId="0" fontId="6" fillId="0" borderId="19" xfId="0" applyFont="1" applyBorder="1" applyAlignment="1" applyProtection="1">
      <alignment horizontal="center" vertical="center"/>
      <protection locked="0"/>
    </xf>
    <xf numFmtId="0" fontId="6" fillId="0" borderId="28" xfId="0" applyFont="1" applyBorder="1" applyAlignment="1" applyProtection="1">
      <alignment horizontal="center" vertical="center"/>
      <protection locked="0"/>
    </xf>
    <xf numFmtId="0" fontId="6" fillId="0" borderId="35" xfId="0" applyFont="1" applyBorder="1" applyAlignment="1" applyProtection="1">
      <alignment horizontal="center" vertical="center" wrapText="1" shrinkToFit="1"/>
      <protection locked="0"/>
    </xf>
    <xf numFmtId="0" fontId="6" fillId="0" borderId="25" xfId="0" applyFont="1" applyBorder="1" applyAlignment="1" applyProtection="1">
      <alignment horizontal="center" vertical="center" wrapText="1" shrinkToFit="1"/>
      <protection locked="0"/>
    </xf>
    <xf numFmtId="0" fontId="3" fillId="0" borderId="29" xfId="0" applyFont="1" applyBorder="1" applyAlignment="1">
      <alignment horizontal="center" vertical="center" wrapText="1" shrinkToFit="1"/>
    </xf>
    <xf numFmtId="0" fontId="26" fillId="6" borderId="28" xfId="0" applyFont="1" applyFill="1" applyBorder="1" applyAlignment="1" applyProtection="1">
      <alignment horizontal="center" vertical="center"/>
      <protection locked="0"/>
    </xf>
    <xf numFmtId="0" fontId="26" fillId="6" borderId="26" xfId="0" applyFont="1" applyFill="1" applyBorder="1" applyAlignment="1" applyProtection="1">
      <alignment horizontal="center" vertical="center"/>
      <protection locked="0"/>
    </xf>
    <xf numFmtId="0" fontId="26" fillId="6" borderId="293" xfId="0" applyFont="1" applyFill="1" applyBorder="1" applyAlignment="1" applyProtection="1">
      <alignment horizontal="center" vertical="center" wrapText="1" shrinkToFit="1"/>
      <protection locked="0"/>
    </xf>
    <xf numFmtId="0" fontId="26" fillId="6" borderId="28" xfId="0" applyFont="1" applyFill="1" applyBorder="1" applyAlignment="1" applyProtection="1">
      <alignment horizontal="center" vertical="center" wrapText="1" shrinkToFit="1"/>
      <protection locked="0"/>
    </xf>
    <xf numFmtId="0" fontId="26" fillId="6" borderId="294" xfId="0" applyFont="1" applyFill="1" applyBorder="1" applyAlignment="1" applyProtection="1">
      <alignment horizontal="center" vertical="center" wrapText="1" shrinkToFit="1"/>
      <protection locked="0"/>
    </xf>
    <xf numFmtId="0" fontId="26" fillId="6" borderId="26" xfId="0" applyFont="1" applyFill="1" applyBorder="1" applyAlignment="1" applyProtection="1">
      <alignment horizontal="center" vertical="center" wrapText="1" shrinkToFit="1"/>
      <protection locked="0"/>
    </xf>
    <xf numFmtId="0" fontId="3" fillId="0" borderId="28" xfId="0" applyFont="1" applyBorder="1" applyAlignment="1">
      <alignment horizontal="center" vertical="center" wrapText="1" shrinkToFit="1"/>
    </xf>
    <xf numFmtId="0" fontId="3" fillId="0" borderId="26" xfId="0" applyFont="1" applyBorder="1" applyAlignment="1">
      <alignment horizontal="center" vertical="center" wrapText="1" shrinkToFit="1"/>
    </xf>
    <xf numFmtId="0" fontId="32" fillId="0" borderId="51" xfId="0" applyFont="1" applyBorder="1" applyAlignment="1" applyProtection="1">
      <alignment horizontal="center" vertical="center" wrapText="1" shrinkToFit="1"/>
      <protection locked="0"/>
    </xf>
    <xf numFmtId="0" fontId="32" fillId="0" borderId="23" xfId="0" applyFont="1" applyBorder="1" applyAlignment="1" applyProtection="1">
      <alignment horizontal="center" vertical="center" wrapText="1" shrinkToFit="1"/>
      <protection locked="0"/>
    </xf>
    <xf numFmtId="0" fontId="32" fillId="0" borderId="1" xfId="0" applyFont="1" applyBorder="1" applyAlignment="1" applyProtection="1">
      <alignment horizontal="center" vertical="center" wrapText="1" shrinkToFit="1"/>
      <protection locked="0"/>
    </xf>
    <xf numFmtId="0" fontId="32" fillId="0" borderId="19" xfId="0" applyFont="1" applyBorder="1" applyAlignment="1" applyProtection="1">
      <alignment horizontal="center" vertical="center" wrapText="1" shrinkToFit="1"/>
      <protection locked="0"/>
    </xf>
    <xf numFmtId="0" fontId="32" fillId="0" borderId="28" xfId="0" applyFont="1" applyBorder="1" applyAlignment="1" applyProtection="1">
      <alignment horizontal="center" vertical="center" wrapText="1" shrinkToFit="1"/>
      <protection locked="0"/>
    </xf>
    <xf numFmtId="0" fontId="32" fillId="0" borderId="5" xfId="0" applyFont="1" applyBorder="1" applyAlignment="1" applyProtection="1">
      <alignment horizontal="center" vertical="center" wrapText="1" shrinkToFit="1"/>
      <protection locked="0"/>
    </xf>
    <xf numFmtId="0" fontId="32" fillId="0" borderId="0" xfId="0" applyFont="1" applyAlignment="1" applyProtection="1">
      <alignment horizontal="center" vertical="center" wrapText="1" shrinkToFit="1"/>
      <protection locked="0"/>
    </xf>
    <xf numFmtId="0" fontId="32" fillId="0" borderId="26" xfId="0" applyFont="1" applyBorder="1" applyAlignment="1" applyProtection="1">
      <alignment horizontal="center" vertical="center" wrapText="1" shrinkToFit="1"/>
      <protection locked="0"/>
    </xf>
    <xf numFmtId="0" fontId="32" fillId="0" borderId="19" xfId="0" applyFont="1" applyBorder="1" applyAlignment="1" applyProtection="1">
      <alignment horizontal="center" vertical="center"/>
      <protection locked="0"/>
    </xf>
    <xf numFmtId="0" fontId="32" fillId="0" borderId="28" xfId="0" applyFont="1" applyBorder="1" applyAlignment="1" applyProtection="1">
      <alignment horizontal="center" vertical="center"/>
      <protection locked="0"/>
    </xf>
    <xf numFmtId="0" fontId="32" fillId="0" borderId="23" xfId="0" applyFont="1" applyBorder="1" applyAlignment="1" applyProtection="1">
      <alignment horizontal="center" vertical="center"/>
      <protection locked="0"/>
    </xf>
    <xf numFmtId="0" fontId="32" fillId="0" borderId="26" xfId="0" applyFont="1" applyBorder="1" applyAlignment="1" applyProtection="1">
      <alignment horizontal="center" vertical="center"/>
      <protection locked="0"/>
    </xf>
    <xf numFmtId="0" fontId="29" fillId="0" borderId="31" xfId="0" applyFont="1" applyBorder="1" applyAlignment="1" applyProtection="1">
      <alignment horizontal="center" vertical="center" shrinkToFit="1"/>
      <protection locked="0"/>
    </xf>
    <xf numFmtId="0" fontId="29" fillId="0" borderId="32" xfId="0" applyFont="1" applyBorder="1" applyAlignment="1" applyProtection="1">
      <alignment horizontal="center" vertical="center" shrinkToFit="1"/>
      <protection locked="0"/>
    </xf>
    <xf numFmtId="0" fontId="31" fillId="0" borderId="13" xfId="0" applyFont="1" applyBorder="1" applyAlignment="1" applyProtection="1">
      <alignment horizontal="center" vertical="center" shrinkToFit="1"/>
      <protection locked="0"/>
    </xf>
    <xf numFmtId="0" fontId="31" fillId="0" borderId="21" xfId="0" applyFont="1" applyBorder="1" applyAlignment="1" applyProtection="1">
      <alignment horizontal="center" vertical="center" shrinkToFit="1"/>
      <protection locked="0"/>
    </xf>
    <xf numFmtId="0" fontId="29" fillId="0" borderId="16" xfId="0" applyFont="1" applyBorder="1" applyAlignment="1" applyProtection="1">
      <alignment horizontal="center" vertical="center" shrinkToFit="1"/>
      <protection locked="0"/>
    </xf>
    <xf numFmtId="0" fontId="29" fillId="0" borderId="17" xfId="0" applyFont="1" applyBorder="1" applyAlignment="1" applyProtection="1">
      <alignment horizontal="center" vertical="center" shrinkToFit="1"/>
      <protection locked="0"/>
    </xf>
    <xf numFmtId="0" fontId="29" fillId="0" borderId="25" xfId="0" applyFont="1" applyBorder="1" applyAlignment="1" applyProtection="1">
      <alignment horizontal="center" vertical="center" shrinkToFit="1"/>
      <protection locked="0"/>
    </xf>
    <xf numFmtId="0" fontId="29" fillId="0" borderId="26" xfId="0" applyFont="1" applyBorder="1" applyAlignment="1" applyProtection="1">
      <alignment horizontal="center" vertical="center" shrinkToFit="1"/>
      <protection locked="0"/>
    </xf>
    <xf numFmtId="0" fontId="34" fillId="0" borderId="299" xfId="0" applyFont="1" applyBorder="1" applyAlignment="1" applyProtection="1">
      <alignment horizontal="center" vertical="center" shrinkToFit="1"/>
      <protection locked="0"/>
    </xf>
    <xf numFmtId="0" fontId="35" fillId="0" borderId="2" xfId="0" applyFont="1" applyBorder="1" applyAlignment="1" applyProtection="1">
      <alignment horizontal="center" vertical="center" shrinkToFit="1"/>
      <protection locked="0"/>
    </xf>
    <xf numFmtId="0" fontId="35" fillId="0" borderId="65" xfId="0" applyFont="1" applyBorder="1" applyAlignment="1" applyProtection="1">
      <alignment horizontal="center" vertical="center" shrinkToFit="1"/>
      <protection locked="0"/>
    </xf>
    <xf numFmtId="0" fontId="35" fillId="0" borderId="34" xfId="0" applyFont="1" applyBorder="1" applyAlignment="1" applyProtection="1">
      <alignment horizontal="center" vertical="center" shrinkToFit="1"/>
      <protection locked="0"/>
    </xf>
    <xf numFmtId="0" fontId="35" fillId="0" borderId="3" xfId="0" applyFont="1" applyBorder="1" applyAlignment="1" applyProtection="1">
      <alignment horizontal="center" vertical="center" shrinkToFit="1"/>
      <protection locked="0"/>
    </xf>
    <xf numFmtId="0" fontId="35" fillId="0" borderId="53" xfId="0" applyFont="1" applyBorder="1" applyAlignment="1" applyProtection="1">
      <alignment horizontal="center" vertical="center" shrinkToFit="1"/>
      <protection locked="0"/>
    </xf>
    <xf numFmtId="0" fontId="36" fillId="0" borderId="41" xfId="0" applyFont="1" applyBorder="1" applyAlignment="1" applyProtection="1">
      <alignment horizontal="center" vertical="center" wrapText="1" shrinkToFit="1"/>
      <protection locked="0"/>
    </xf>
    <xf numFmtId="0" fontId="8" fillId="0" borderId="2" xfId="0" applyFont="1" applyBorder="1" applyAlignment="1" applyProtection="1">
      <alignment horizontal="center" vertical="center" shrinkToFit="1"/>
      <protection locked="0"/>
    </xf>
    <xf numFmtId="0" fontId="8" fillId="0" borderId="34" xfId="0" applyFont="1" applyBorder="1" applyAlignment="1" applyProtection="1">
      <alignment horizontal="center" vertical="center" shrinkToFit="1"/>
      <protection locked="0"/>
    </xf>
    <xf numFmtId="0" fontId="8" fillId="0" borderId="3" xfId="0" applyFont="1" applyBorder="1" applyAlignment="1" applyProtection="1">
      <alignment horizontal="center" vertical="center" shrinkToFit="1"/>
      <protection locked="0"/>
    </xf>
    <xf numFmtId="0" fontId="30" fillId="0" borderId="7" xfId="0" applyFont="1" applyBorder="1" applyAlignment="1" applyProtection="1">
      <alignment horizontal="center" vertical="center" shrinkToFit="1"/>
      <protection locked="0"/>
    </xf>
    <xf numFmtId="38" fontId="16" fillId="0" borderId="115" xfId="2" applyFont="1" applyFill="1" applyBorder="1" applyAlignment="1" applyProtection="1">
      <alignment horizontal="right" vertical="center"/>
    </xf>
    <xf numFmtId="38" fontId="16" fillId="0" borderId="286" xfId="2" applyFont="1" applyFill="1" applyBorder="1" applyAlignment="1" applyProtection="1">
      <alignment horizontal="right" vertical="center"/>
    </xf>
    <xf numFmtId="38" fontId="16" fillId="0" borderId="285" xfId="2" applyFont="1" applyFill="1" applyBorder="1" applyAlignment="1" applyProtection="1">
      <alignment horizontal="right" vertical="center"/>
    </xf>
    <xf numFmtId="0" fontId="10" fillId="0" borderId="121" xfId="1" applyFont="1" applyBorder="1" applyAlignment="1" applyProtection="1">
      <alignment horizontal="center" vertical="center"/>
      <protection locked="0"/>
    </xf>
    <xf numFmtId="0" fontId="10" fillId="0" borderId="122" xfId="1" applyFont="1" applyBorder="1" applyAlignment="1" applyProtection="1">
      <alignment horizontal="center" vertical="center"/>
      <protection locked="0"/>
    </xf>
    <xf numFmtId="0" fontId="10" fillId="0" borderId="123" xfId="1" applyFont="1" applyBorder="1" applyAlignment="1" applyProtection="1">
      <alignment horizontal="center" vertical="center"/>
      <protection locked="0"/>
    </xf>
    <xf numFmtId="56" fontId="20" fillId="0" borderId="282" xfId="1" applyNumberFormat="1" applyFont="1" applyBorder="1" applyAlignment="1" applyProtection="1">
      <alignment horizontal="center" vertical="center" shrinkToFit="1"/>
      <protection locked="0"/>
    </xf>
    <xf numFmtId="56" fontId="20" fillId="0" borderId="122" xfId="1" applyNumberFormat="1" applyFont="1" applyBorder="1" applyAlignment="1" applyProtection="1">
      <alignment horizontal="center" vertical="center" shrinkToFit="1"/>
      <protection locked="0"/>
    </xf>
    <xf numFmtId="56" fontId="20" fillId="0" borderId="115" xfId="1" applyNumberFormat="1" applyFont="1" applyBorder="1" applyAlignment="1" applyProtection="1">
      <alignment horizontal="center" vertical="center" shrinkToFit="1"/>
      <protection locked="0"/>
    </xf>
    <xf numFmtId="38" fontId="10" fillId="0" borderId="283" xfId="2" applyFont="1" applyFill="1" applyBorder="1" applyAlignment="1" applyProtection="1">
      <alignment horizontal="right" vertical="center"/>
      <protection locked="0"/>
    </xf>
    <xf numFmtId="38" fontId="10" fillId="0" borderId="284" xfId="2" applyFont="1" applyFill="1" applyBorder="1" applyAlignment="1" applyProtection="1">
      <alignment horizontal="right" vertical="center"/>
      <protection locked="0"/>
    </xf>
    <xf numFmtId="38" fontId="10" fillId="0" borderId="285" xfId="2" applyFont="1" applyFill="1" applyBorder="1" applyAlignment="1" applyProtection="1">
      <alignment horizontal="right" vertical="center"/>
      <protection locked="0"/>
    </xf>
    <xf numFmtId="38" fontId="16" fillId="0" borderId="105" xfId="2" applyFont="1" applyFill="1" applyBorder="1" applyAlignment="1" applyProtection="1">
      <alignment horizontal="right" vertical="center"/>
    </xf>
    <xf numFmtId="38" fontId="16" fillId="0" borderId="275" xfId="2" applyFont="1" applyFill="1" applyBorder="1" applyAlignment="1" applyProtection="1">
      <alignment horizontal="right" vertical="center"/>
    </xf>
    <xf numFmtId="38" fontId="16" fillId="0" borderId="274" xfId="2" applyFont="1" applyFill="1" applyBorder="1" applyAlignment="1" applyProtection="1">
      <alignment horizontal="right" vertical="center"/>
    </xf>
    <xf numFmtId="0" fontId="10" fillId="0" borderId="276" xfId="1" applyFont="1" applyBorder="1" applyAlignment="1" applyProtection="1">
      <alignment horizontal="center" vertical="center"/>
      <protection locked="0"/>
    </xf>
    <xf numFmtId="0" fontId="10" fillId="0" borderId="104" xfId="1" applyFont="1" applyBorder="1" applyAlignment="1" applyProtection="1">
      <alignment horizontal="center" vertical="center"/>
      <protection locked="0"/>
    </xf>
    <xf numFmtId="0" fontId="10" fillId="0" borderId="107" xfId="1" applyFont="1" applyBorder="1" applyAlignment="1" applyProtection="1">
      <alignment horizontal="center" vertical="center"/>
      <protection locked="0"/>
    </xf>
    <xf numFmtId="56" fontId="20" fillId="0" borderId="172" xfId="1" applyNumberFormat="1" applyFont="1" applyBorder="1" applyAlignment="1" applyProtection="1">
      <alignment horizontal="center" vertical="center" shrinkToFit="1"/>
      <protection locked="0"/>
    </xf>
    <xf numFmtId="56" fontId="20" fillId="0" borderId="104" xfId="1" applyNumberFormat="1" applyFont="1" applyBorder="1" applyAlignment="1" applyProtection="1">
      <alignment horizontal="center" vertical="center" shrinkToFit="1"/>
      <protection locked="0"/>
    </xf>
    <xf numFmtId="56" fontId="20" fillId="0" borderId="105" xfId="1" applyNumberFormat="1" applyFont="1" applyBorder="1" applyAlignment="1" applyProtection="1">
      <alignment horizontal="center" vertical="center" shrinkToFit="1"/>
      <protection locked="0"/>
    </xf>
    <xf numFmtId="56" fontId="20" fillId="0" borderId="276" xfId="1" applyNumberFormat="1" applyFont="1" applyBorder="1" applyAlignment="1" applyProtection="1">
      <alignment horizontal="center" vertical="center" shrinkToFit="1"/>
      <protection locked="0"/>
    </xf>
    <xf numFmtId="38" fontId="10" fillId="0" borderId="277" xfId="2" applyFont="1" applyFill="1" applyBorder="1" applyAlignment="1" applyProtection="1">
      <alignment horizontal="right" vertical="center"/>
      <protection locked="0"/>
    </xf>
    <xf numFmtId="38" fontId="10" fillId="0" borderId="278" xfId="2" applyFont="1" applyFill="1" applyBorder="1" applyAlignment="1" applyProtection="1">
      <alignment horizontal="right" vertical="center"/>
      <protection locked="0"/>
    </xf>
    <xf numFmtId="38" fontId="10" fillId="0" borderId="279" xfId="2" applyFont="1" applyFill="1" applyBorder="1" applyAlignment="1" applyProtection="1">
      <alignment horizontal="right" vertical="center"/>
      <protection locked="0"/>
    </xf>
    <xf numFmtId="38" fontId="16" fillId="0" borderId="280" xfId="2" applyFont="1" applyFill="1" applyBorder="1" applyAlignment="1" applyProtection="1">
      <alignment horizontal="right" vertical="center"/>
    </xf>
    <xf numFmtId="38" fontId="16" fillId="0" borderId="279" xfId="2" applyFont="1" applyFill="1" applyBorder="1" applyAlignment="1" applyProtection="1">
      <alignment horizontal="right" vertical="center"/>
    </xf>
    <xf numFmtId="0" fontId="10" fillId="0" borderId="281" xfId="1" applyFont="1" applyBorder="1" applyAlignment="1" applyProtection="1">
      <alignment horizontal="center" vertical="center"/>
      <protection locked="0"/>
    </xf>
    <xf numFmtId="38" fontId="10" fillId="0" borderId="272" xfId="2" applyFont="1" applyFill="1" applyBorder="1" applyAlignment="1" applyProtection="1">
      <alignment horizontal="right" vertical="center"/>
      <protection locked="0"/>
    </xf>
    <xf numFmtId="38" fontId="10" fillId="0" borderId="273" xfId="2" applyFont="1" applyFill="1" applyBorder="1" applyAlignment="1" applyProtection="1">
      <alignment horizontal="right" vertical="center"/>
      <protection locked="0"/>
    </xf>
    <xf numFmtId="38" fontId="10" fillId="0" borderId="274" xfId="2" applyFont="1" applyFill="1" applyBorder="1" applyAlignment="1" applyProtection="1">
      <alignment horizontal="right" vertical="center"/>
      <protection locked="0"/>
    </xf>
    <xf numFmtId="0" fontId="10" fillId="0" borderId="271" xfId="1" applyFont="1" applyBorder="1" applyAlignment="1" applyProtection="1">
      <alignment horizontal="center" vertical="center"/>
      <protection locked="0"/>
    </xf>
    <xf numFmtId="56" fontId="20" fillId="0" borderId="271" xfId="1" applyNumberFormat="1" applyFont="1" applyBorder="1" applyAlignment="1" applyProtection="1">
      <alignment horizontal="center" vertical="center" shrinkToFit="1"/>
      <protection locked="0"/>
    </xf>
    <xf numFmtId="38" fontId="16" fillId="0" borderId="265" xfId="2" applyFont="1" applyFill="1" applyBorder="1" applyAlignment="1" applyProtection="1">
      <alignment horizontal="right" vertical="center"/>
    </xf>
    <xf numFmtId="38" fontId="16" fillId="0" borderId="264" xfId="2" applyFont="1" applyFill="1" applyBorder="1" applyAlignment="1" applyProtection="1">
      <alignment horizontal="right" vertical="center"/>
    </xf>
    <xf numFmtId="0" fontId="10" fillId="0" borderId="266" xfId="1" applyFont="1" applyBorder="1" applyAlignment="1" applyProtection="1">
      <alignment horizontal="center" vertical="center"/>
      <protection locked="0"/>
    </xf>
    <xf numFmtId="38" fontId="10" fillId="0" borderId="267" xfId="2" applyFont="1" applyFill="1" applyBorder="1" applyAlignment="1" applyProtection="1">
      <alignment horizontal="right" vertical="center"/>
      <protection locked="0"/>
    </xf>
    <xf numFmtId="38" fontId="10" fillId="0" borderId="268" xfId="2" applyFont="1" applyFill="1" applyBorder="1" applyAlignment="1" applyProtection="1">
      <alignment horizontal="right" vertical="center"/>
      <protection locked="0"/>
    </xf>
    <xf numFmtId="38" fontId="10" fillId="0" borderId="269" xfId="2" applyFont="1" applyFill="1" applyBorder="1" applyAlignment="1" applyProtection="1">
      <alignment horizontal="right" vertical="center"/>
      <protection locked="0"/>
    </xf>
    <xf numFmtId="38" fontId="16" fillId="0" borderId="270" xfId="2" applyFont="1" applyFill="1" applyBorder="1" applyAlignment="1" applyProtection="1">
      <alignment horizontal="right" vertical="center"/>
    </xf>
    <xf numFmtId="38" fontId="16" fillId="0" borderId="269" xfId="2" applyFont="1" applyFill="1" applyBorder="1" applyAlignment="1" applyProtection="1">
      <alignment horizontal="right" vertical="center"/>
    </xf>
    <xf numFmtId="56" fontId="20" fillId="0" borderId="261" xfId="1" applyNumberFormat="1" applyFont="1" applyBorder="1" applyAlignment="1" applyProtection="1">
      <alignment horizontal="center" vertical="center" shrinkToFit="1"/>
      <protection locked="0"/>
    </xf>
    <xf numFmtId="38" fontId="10" fillId="0" borderId="262" xfId="2" applyFont="1" applyFill="1" applyBorder="1" applyAlignment="1" applyProtection="1">
      <alignment horizontal="right" vertical="center"/>
      <protection locked="0"/>
    </xf>
    <xf numFmtId="38" fontId="10" fillId="0" borderId="263" xfId="2" applyFont="1" applyFill="1" applyBorder="1" applyAlignment="1" applyProtection="1">
      <alignment horizontal="right" vertical="center"/>
      <protection locked="0"/>
    </xf>
    <xf numFmtId="38" fontId="10" fillId="0" borderId="264" xfId="2" applyFont="1" applyFill="1" applyBorder="1" applyAlignment="1" applyProtection="1">
      <alignment horizontal="right" vertical="center"/>
      <protection locked="0"/>
    </xf>
    <xf numFmtId="38" fontId="16" fillId="0" borderId="255" xfId="2" applyFont="1" applyFill="1" applyBorder="1" applyAlignment="1" applyProtection="1">
      <alignment horizontal="right" vertical="center"/>
    </xf>
    <xf numFmtId="38" fontId="16" fillId="0" borderId="254" xfId="2" applyFont="1" applyFill="1" applyBorder="1" applyAlignment="1" applyProtection="1">
      <alignment horizontal="right" vertical="center"/>
    </xf>
    <xf numFmtId="0" fontId="10" fillId="0" borderId="256" xfId="1" applyFont="1" applyBorder="1" applyAlignment="1" applyProtection="1">
      <alignment horizontal="center" vertical="center"/>
      <protection locked="0"/>
    </xf>
    <xf numFmtId="38" fontId="10" fillId="0" borderId="257" xfId="2" applyFont="1" applyFill="1" applyBorder="1" applyAlignment="1" applyProtection="1">
      <alignment horizontal="right" vertical="center"/>
      <protection locked="0"/>
    </xf>
    <xf numFmtId="38" fontId="10" fillId="0" borderId="258" xfId="2" applyFont="1" applyFill="1" applyBorder="1" applyAlignment="1" applyProtection="1">
      <alignment horizontal="right" vertical="center"/>
      <protection locked="0"/>
    </xf>
    <xf numFmtId="38" fontId="10" fillId="0" borderId="259" xfId="2" applyFont="1" applyFill="1" applyBorder="1" applyAlignment="1" applyProtection="1">
      <alignment horizontal="right" vertical="center"/>
      <protection locked="0"/>
    </xf>
    <xf numFmtId="38" fontId="16" fillId="0" borderId="260" xfId="2" applyFont="1" applyFill="1" applyBorder="1" applyAlignment="1" applyProtection="1">
      <alignment horizontal="right" vertical="center"/>
    </xf>
    <xf numFmtId="38" fontId="16" fillId="0" borderId="259" xfId="2" applyFont="1" applyFill="1" applyBorder="1" applyAlignment="1" applyProtection="1">
      <alignment horizontal="right" vertical="center"/>
    </xf>
    <xf numFmtId="0" fontId="10" fillId="0" borderId="261" xfId="1" applyFont="1" applyBorder="1" applyAlignment="1" applyProtection="1">
      <alignment horizontal="center" vertical="center"/>
      <protection locked="0"/>
    </xf>
    <xf numFmtId="38" fontId="10" fillId="0" borderId="252" xfId="2" applyFont="1" applyFill="1" applyBorder="1" applyAlignment="1" applyProtection="1">
      <alignment horizontal="right" vertical="center"/>
      <protection locked="0"/>
    </xf>
    <xf numFmtId="38" fontId="10" fillId="0" borderId="253" xfId="2" applyFont="1" applyFill="1" applyBorder="1" applyAlignment="1" applyProtection="1">
      <alignment horizontal="right" vertical="center"/>
      <protection locked="0"/>
    </xf>
    <xf numFmtId="38" fontId="10" fillId="0" borderId="254" xfId="2" applyFont="1" applyFill="1" applyBorder="1" applyAlignment="1" applyProtection="1">
      <alignment horizontal="right" vertical="center"/>
      <protection locked="0"/>
    </xf>
    <xf numFmtId="38" fontId="16" fillId="0" borderId="245" xfId="2" applyFont="1" applyFill="1" applyBorder="1" applyAlignment="1" applyProtection="1">
      <alignment horizontal="right" vertical="center"/>
    </xf>
    <xf numFmtId="38" fontId="16" fillId="0" borderId="244" xfId="2" applyFont="1" applyFill="1" applyBorder="1" applyAlignment="1" applyProtection="1">
      <alignment horizontal="right" vertical="center"/>
    </xf>
    <xf numFmtId="0" fontId="10" fillId="0" borderId="246" xfId="1" applyFont="1" applyBorder="1" applyAlignment="1" applyProtection="1">
      <alignment horizontal="center" vertical="center"/>
      <protection locked="0"/>
    </xf>
    <xf numFmtId="56" fontId="20" fillId="0" borderId="246" xfId="1" applyNumberFormat="1" applyFont="1" applyBorder="1" applyAlignment="1" applyProtection="1">
      <alignment horizontal="center" vertical="center" shrinkToFit="1"/>
      <protection locked="0"/>
    </xf>
    <xf numFmtId="38" fontId="10" fillId="0" borderId="247" xfId="2" applyFont="1" applyFill="1" applyBorder="1" applyAlignment="1" applyProtection="1">
      <alignment horizontal="right" vertical="center"/>
      <protection locked="0"/>
    </xf>
    <xf numFmtId="38" fontId="10" fillId="0" borderId="248" xfId="2" applyFont="1" applyFill="1" applyBorder="1" applyAlignment="1" applyProtection="1">
      <alignment horizontal="right" vertical="center"/>
      <protection locked="0"/>
    </xf>
    <xf numFmtId="38" fontId="10" fillId="0" borderId="249" xfId="2" applyFont="1" applyFill="1" applyBorder="1" applyAlignment="1" applyProtection="1">
      <alignment horizontal="right" vertical="center"/>
      <protection locked="0"/>
    </xf>
    <xf numFmtId="38" fontId="16" fillId="0" borderId="250" xfId="2" applyFont="1" applyFill="1" applyBorder="1" applyAlignment="1" applyProtection="1">
      <alignment horizontal="right" vertical="center"/>
    </xf>
    <xf numFmtId="38" fontId="16" fillId="0" borderId="249" xfId="2" applyFont="1" applyFill="1" applyBorder="1" applyAlignment="1" applyProtection="1">
      <alignment horizontal="right" vertical="center"/>
    </xf>
    <xf numFmtId="0" fontId="10" fillId="0" borderId="251" xfId="1" applyFont="1" applyBorder="1" applyAlignment="1" applyProtection="1">
      <alignment horizontal="center" vertical="center"/>
      <protection locked="0"/>
    </xf>
    <xf numFmtId="56" fontId="20" fillId="0" borderId="241" xfId="1" applyNumberFormat="1" applyFont="1" applyBorder="1" applyAlignment="1" applyProtection="1">
      <alignment horizontal="center" vertical="center" shrinkToFit="1"/>
      <protection locked="0"/>
    </xf>
    <xf numFmtId="38" fontId="10" fillId="0" borderId="242" xfId="2" applyFont="1" applyFill="1" applyBorder="1" applyAlignment="1" applyProtection="1">
      <alignment horizontal="right" vertical="center"/>
      <protection locked="0"/>
    </xf>
    <xf numFmtId="38" fontId="10" fillId="0" borderId="243" xfId="2" applyFont="1" applyFill="1" applyBorder="1" applyAlignment="1" applyProtection="1">
      <alignment horizontal="right" vertical="center"/>
      <protection locked="0"/>
    </xf>
    <xf numFmtId="38" fontId="10" fillId="0" borderId="244" xfId="2" applyFont="1" applyFill="1" applyBorder="1" applyAlignment="1" applyProtection="1">
      <alignment horizontal="right" vertical="center"/>
      <protection locked="0"/>
    </xf>
    <xf numFmtId="38" fontId="16" fillId="0" borderId="235" xfId="2" applyFont="1" applyFill="1" applyBorder="1" applyAlignment="1" applyProtection="1">
      <alignment horizontal="right" vertical="center"/>
    </xf>
    <xf numFmtId="38" fontId="16" fillId="0" borderId="234" xfId="2" applyFont="1" applyFill="1" applyBorder="1" applyAlignment="1" applyProtection="1">
      <alignment horizontal="right" vertical="center"/>
    </xf>
    <xf numFmtId="0" fontId="10" fillId="0" borderId="236" xfId="1" applyFont="1" applyBorder="1" applyAlignment="1" applyProtection="1">
      <alignment horizontal="center" vertical="center"/>
      <protection locked="0"/>
    </xf>
    <xf numFmtId="38" fontId="10" fillId="0" borderId="237" xfId="2" applyFont="1" applyFill="1" applyBorder="1" applyAlignment="1" applyProtection="1">
      <alignment horizontal="right" vertical="center"/>
      <protection locked="0"/>
    </xf>
    <xf numFmtId="38" fontId="10" fillId="0" borderId="238" xfId="2" applyFont="1" applyFill="1" applyBorder="1" applyAlignment="1" applyProtection="1">
      <alignment horizontal="right" vertical="center"/>
      <protection locked="0"/>
    </xf>
    <xf numFmtId="38" fontId="10" fillId="0" borderId="239" xfId="2" applyFont="1" applyFill="1" applyBorder="1" applyAlignment="1" applyProtection="1">
      <alignment horizontal="right" vertical="center"/>
      <protection locked="0"/>
    </xf>
    <xf numFmtId="38" fontId="16" fillId="0" borderId="240" xfId="2" applyFont="1" applyFill="1" applyBorder="1" applyAlignment="1" applyProtection="1">
      <alignment horizontal="right" vertical="center"/>
    </xf>
    <xf numFmtId="38" fontId="16" fillId="0" borderId="239" xfId="2" applyFont="1" applyFill="1" applyBorder="1" applyAlignment="1" applyProtection="1">
      <alignment horizontal="right" vertical="center"/>
    </xf>
    <xf numFmtId="0" fontId="10" fillId="0" borderId="241" xfId="1" applyFont="1" applyBorder="1" applyAlignment="1" applyProtection="1">
      <alignment horizontal="center" vertical="center"/>
      <protection locked="0"/>
    </xf>
    <xf numFmtId="38" fontId="10" fillId="0" borderId="232" xfId="2" applyFont="1" applyFill="1" applyBorder="1" applyAlignment="1" applyProtection="1">
      <alignment horizontal="right" vertical="center"/>
      <protection locked="0"/>
    </xf>
    <xf numFmtId="38" fontId="10" fillId="0" borderId="233" xfId="2" applyFont="1" applyFill="1" applyBorder="1" applyAlignment="1" applyProtection="1">
      <alignment horizontal="right" vertical="center"/>
      <protection locked="0"/>
    </xf>
    <xf numFmtId="38" fontId="10" fillId="0" borderId="234" xfId="2" applyFont="1" applyFill="1" applyBorder="1" applyAlignment="1" applyProtection="1">
      <alignment horizontal="right" vertical="center"/>
      <protection locked="0"/>
    </xf>
    <xf numFmtId="38" fontId="16" fillId="0" borderId="225" xfId="2" applyFont="1" applyFill="1" applyBorder="1" applyAlignment="1" applyProtection="1">
      <alignment horizontal="right" vertical="center"/>
    </xf>
    <xf numFmtId="38" fontId="16" fillId="0" borderId="224" xfId="2" applyFont="1" applyFill="1" applyBorder="1" applyAlignment="1" applyProtection="1">
      <alignment horizontal="right" vertical="center"/>
    </xf>
    <xf numFmtId="0" fontId="10" fillId="0" borderId="226" xfId="1" applyFont="1" applyBorder="1" applyAlignment="1" applyProtection="1">
      <alignment horizontal="center" vertical="center"/>
      <protection locked="0"/>
    </xf>
    <xf numFmtId="56" fontId="13" fillId="0" borderId="172" xfId="1" applyNumberFormat="1" applyFont="1" applyBorder="1" applyAlignment="1">
      <alignment horizontal="center" vertical="center" shrinkToFit="1"/>
    </xf>
    <xf numFmtId="56" fontId="13" fillId="0" borderId="104" xfId="1" applyNumberFormat="1" applyFont="1" applyBorder="1" applyAlignment="1">
      <alignment horizontal="center" vertical="center" shrinkToFit="1"/>
    </xf>
    <xf numFmtId="56" fontId="13" fillId="0" borderId="105" xfId="1" applyNumberFormat="1" applyFont="1" applyBorder="1" applyAlignment="1">
      <alignment horizontal="center" vertical="center" shrinkToFit="1"/>
    </xf>
    <xf numFmtId="38" fontId="10" fillId="0" borderId="227" xfId="2" applyFont="1" applyFill="1" applyBorder="1" applyAlignment="1" applyProtection="1">
      <alignment horizontal="right" vertical="center"/>
      <protection locked="0"/>
    </xf>
    <xf numFmtId="38" fontId="10" fillId="0" borderId="228" xfId="2" applyFont="1" applyFill="1" applyBorder="1" applyAlignment="1" applyProtection="1">
      <alignment horizontal="right" vertical="center"/>
      <protection locked="0"/>
    </xf>
    <xf numFmtId="38" fontId="10" fillId="0" borderId="229" xfId="2" applyFont="1" applyFill="1" applyBorder="1" applyAlignment="1" applyProtection="1">
      <alignment horizontal="right" vertical="center"/>
      <protection locked="0"/>
    </xf>
    <xf numFmtId="38" fontId="16" fillId="0" borderId="230" xfId="2" applyFont="1" applyFill="1" applyBorder="1" applyAlignment="1" applyProtection="1">
      <alignment horizontal="right" vertical="center"/>
    </xf>
    <xf numFmtId="38" fontId="16" fillId="0" borderId="229" xfId="2" applyFont="1" applyFill="1" applyBorder="1" applyAlignment="1" applyProtection="1">
      <alignment horizontal="right" vertical="center"/>
    </xf>
    <xf numFmtId="0" fontId="10" fillId="0" borderId="231" xfId="1" applyFont="1" applyBorder="1" applyAlignment="1" applyProtection="1">
      <alignment horizontal="center" vertical="center"/>
      <protection locked="0"/>
    </xf>
    <xf numFmtId="38" fontId="10" fillId="0" borderId="222" xfId="2" applyFont="1" applyFill="1" applyBorder="1" applyAlignment="1" applyProtection="1">
      <alignment horizontal="right" vertical="center"/>
      <protection locked="0"/>
    </xf>
    <xf numFmtId="38" fontId="10" fillId="0" borderId="223" xfId="2" applyFont="1" applyFill="1" applyBorder="1" applyAlignment="1" applyProtection="1">
      <alignment horizontal="right" vertical="center"/>
      <protection locked="0"/>
    </xf>
    <xf numFmtId="38" fontId="10" fillId="0" borderId="224" xfId="2" applyFont="1" applyFill="1" applyBorder="1" applyAlignment="1" applyProtection="1">
      <alignment horizontal="right" vertical="center"/>
      <protection locked="0"/>
    </xf>
    <xf numFmtId="38" fontId="16" fillId="0" borderId="215" xfId="2" applyFont="1" applyFill="1" applyBorder="1" applyAlignment="1" applyProtection="1">
      <alignment horizontal="right" vertical="center"/>
    </xf>
    <xf numFmtId="38" fontId="16" fillId="0" borderId="214" xfId="2" applyFont="1" applyFill="1" applyBorder="1" applyAlignment="1" applyProtection="1">
      <alignment horizontal="right" vertical="center"/>
    </xf>
    <xf numFmtId="0" fontId="10" fillId="0" borderId="216" xfId="1" applyFont="1" applyBorder="1" applyAlignment="1" applyProtection="1">
      <alignment horizontal="center" vertical="center"/>
      <protection locked="0"/>
    </xf>
    <xf numFmtId="56" fontId="13" fillId="0" borderId="216" xfId="1" applyNumberFormat="1" applyFont="1" applyBorder="1" applyAlignment="1">
      <alignment horizontal="center" vertical="center" shrinkToFit="1"/>
    </xf>
    <xf numFmtId="38" fontId="10" fillId="0" borderId="217" xfId="2" applyFont="1" applyFill="1" applyBorder="1" applyAlignment="1" applyProtection="1">
      <alignment horizontal="right" vertical="center"/>
      <protection locked="0"/>
    </xf>
    <xf numFmtId="38" fontId="10" fillId="0" borderId="218" xfId="2" applyFont="1" applyFill="1" applyBorder="1" applyAlignment="1" applyProtection="1">
      <alignment horizontal="right" vertical="center"/>
      <protection locked="0"/>
    </xf>
    <xf numFmtId="38" fontId="10" fillId="0" borderId="219" xfId="2" applyFont="1" applyFill="1" applyBorder="1" applyAlignment="1" applyProtection="1">
      <alignment horizontal="right" vertical="center"/>
      <protection locked="0"/>
    </xf>
    <xf numFmtId="38" fontId="16" fillId="0" borderId="220" xfId="2" applyFont="1" applyFill="1" applyBorder="1" applyAlignment="1" applyProtection="1">
      <alignment horizontal="right" vertical="center"/>
    </xf>
    <xf numFmtId="38" fontId="16" fillId="0" borderId="219" xfId="2" applyFont="1" applyFill="1" applyBorder="1" applyAlignment="1" applyProtection="1">
      <alignment horizontal="right" vertical="center"/>
    </xf>
    <xf numFmtId="0" fontId="10" fillId="0" borderId="221" xfId="1" applyFont="1" applyBorder="1" applyAlignment="1" applyProtection="1">
      <alignment horizontal="center" vertical="center"/>
      <protection locked="0"/>
    </xf>
    <xf numFmtId="56" fontId="13" fillId="0" borderId="193" xfId="1" applyNumberFormat="1" applyFont="1" applyBorder="1" applyAlignment="1">
      <alignment horizontal="center" vertical="center" shrinkToFit="1"/>
    </xf>
    <xf numFmtId="38" fontId="10" fillId="0" borderId="212" xfId="2" applyFont="1" applyFill="1" applyBorder="1" applyAlignment="1" applyProtection="1">
      <alignment horizontal="right" vertical="center"/>
      <protection locked="0"/>
    </xf>
    <xf numFmtId="38" fontId="10" fillId="0" borderId="213" xfId="2" applyFont="1" applyFill="1" applyBorder="1" applyAlignment="1" applyProtection="1">
      <alignment horizontal="right" vertical="center"/>
      <protection locked="0"/>
    </xf>
    <xf numFmtId="38" fontId="10" fillId="0" borderId="214" xfId="2" applyFont="1" applyFill="1" applyBorder="1" applyAlignment="1" applyProtection="1">
      <alignment horizontal="right" vertical="center"/>
      <protection locked="0"/>
    </xf>
    <xf numFmtId="38" fontId="16" fillId="0" borderId="138" xfId="2" applyFont="1" applyFill="1" applyBorder="1" applyAlignment="1" applyProtection="1">
      <alignment horizontal="right" vertical="center"/>
    </xf>
    <xf numFmtId="38" fontId="16" fillId="0" borderId="84" xfId="2" applyFont="1" applyFill="1" applyBorder="1" applyAlignment="1" applyProtection="1">
      <alignment horizontal="right" vertical="center"/>
    </xf>
    <xf numFmtId="38" fontId="16" fillId="0" borderId="82" xfId="2" applyFont="1" applyFill="1" applyBorder="1" applyAlignment="1" applyProtection="1">
      <alignment horizontal="right" vertical="center"/>
    </xf>
    <xf numFmtId="0" fontId="10" fillId="0" borderId="195" xfId="1" applyFont="1" applyBorder="1" applyAlignment="1" applyProtection="1">
      <alignment horizontal="center" vertical="center"/>
      <protection locked="0"/>
    </xf>
    <xf numFmtId="0" fontId="10" fillId="0" borderId="194" xfId="1" applyFont="1" applyBorder="1" applyAlignment="1" applyProtection="1">
      <alignment horizontal="center" vertical="center"/>
      <protection locked="0"/>
    </xf>
    <xf numFmtId="0" fontId="10" fillId="0" borderId="197" xfId="1" applyFont="1" applyBorder="1" applyAlignment="1" applyProtection="1">
      <alignment horizontal="center" vertical="center"/>
      <protection locked="0"/>
    </xf>
    <xf numFmtId="56" fontId="13" fillId="0" borderId="198" xfId="1" applyNumberFormat="1" applyFont="1" applyBorder="1" applyAlignment="1">
      <alignment horizontal="center" vertical="center" shrinkToFit="1"/>
    </xf>
    <xf numFmtId="56" fontId="13" fillId="0" borderId="199" xfId="1" applyNumberFormat="1" applyFont="1" applyBorder="1" applyAlignment="1">
      <alignment horizontal="center" vertical="center" shrinkToFit="1"/>
    </xf>
    <xf numFmtId="56" fontId="13" fillId="0" borderId="200" xfId="1" applyNumberFormat="1" applyFont="1" applyBorder="1" applyAlignment="1">
      <alignment horizontal="center" vertical="center" shrinkToFit="1"/>
    </xf>
    <xf numFmtId="56" fontId="13" fillId="0" borderId="202" xfId="1" applyNumberFormat="1" applyFont="1" applyBorder="1" applyAlignment="1">
      <alignment horizontal="center" vertical="center" shrinkToFit="1"/>
    </xf>
    <xf numFmtId="56" fontId="13" fillId="0" borderId="203" xfId="1" applyNumberFormat="1" applyFont="1" applyBorder="1" applyAlignment="1">
      <alignment horizontal="center" vertical="center" shrinkToFit="1"/>
    </xf>
    <xf numFmtId="38" fontId="10" fillId="0" borderId="206" xfId="2" applyFont="1" applyFill="1" applyBorder="1" applyAlignment="1" applyProtection="1">
      <alignment horizontal="right" vertical="center"/>
      <protection locked="0"/>
    </xf>
    <xf numFmtId="38" fontId="10" fillId="0" borderId="207" xfId="2" applyFont="1" applyFill="1" applyBorder="1" applyAlignment="1" applyProtection="1">
      <alignment horizontal="right" vertical="center"/>
      <protection locked="0"/>
    </xf>
    <xf numFmtId="38" fontId="10" fillId="0" borderId="208" xfId="2" applyFont="1" applyFill="1" applyBorder="1" applyAlignment="1" applyProtection="1">
      <alignment horizontal="right" vertical="center"/>
      <protection locked="0"/>
    </xf>
    <xf numFmtId="38" fontId="16" fillId="0" borderId="200" xfId="2" applyFont="1" applyFill="1" applyBorder="1" applyAlignment="1" applyProtection="1">
      <alignment horizontal="right" vertical="center"/>
    </xf>
    <xf numFmtId="38" fontId="16" fillId="0" borderId="209" xfId="2" applyFont="1" applyFill="1" applyBorder="1" applyAlignment="1" applyProtection="1">
      <alignment horizontal="right" vertical="center"/>
    </xf>
    <xf numFmtId="38" fontId="16" fillId="0" borderId="208" xfId="2" applyFont="1" applyFill="1" applyBorder="1" applyAlignment="1" applyProtection="1">
      <alignment horizontal="right" vertical="center"/>
    </xf>
    <xf numFmtId="0" fontId="10" fillId="0" borderId="210" xfId="1" applyFont="1" applyBorder="1" applyAlignment="1" applyProtection="1">
      <alignment horizontal="center" vertical="center"/>
      <protection locked="0"/>
    </xf>
    <xf numFmtId="0" fontId="10" fillId="0" borderId="199" xfId="1" applyFont="1" applyBorder="1" applyAlignment="1" applyProtection="1">
      <alignment horizontal="center" vertical="center"/>
      <protection locked="0"/>
    </xf>
    <xf numFmtId="0" fontId="10" fillId="0" borderId="211" xfId="1" applyFont="1" applyBorder="1" applyAlignment="1" applyProtection="1">
      <alignment horizontal="center" vertical="center"/>
      <protection locked="0"/>
    </xf>
    <xf numFmtId="56" fontId="13" fillId="0" borderId="111" xfId="1" applyNumberFormat="1" applyFont="1" applyBorder="1" applyAlignment="1">
      <alignment horizontal="center" vertical="center" shrinkToFit="1"/>
    </xf>
    <xf numFmtId="56" fontId="13" fillId="0" borderId="194" xfId="1" applyNumberFormat="1" applyFont="1" applyBorder="1" applyAlignment="1">
      <alignment horizontal="center" vertical="center" shrinkToFit="1"/>
    </xf>
    <xf numFmtId="56" fontId="13" fillId="0" borderId="138" xfId="1" applyNumberFormat="1" applyFont="1" applyBorder="1" applyAlignment="1">
      <alignment horizontal="center" vertical="center" shrinkToFit="1"/>
    </xf>
    <xf numFmtId="56" fontId="13" fillId="0" borderId="117" xfId="1" applyNumberFormat="1" applyFont="1" applyBorder="1" applyAlignment="1">
      <alignment horizontal="center" vertical="center" shrinkToFit="1"/>
    </xf>
    <xf numFmtId="38" fontId="10" fillId="0" borderId="83" xfId="2" applyFont="1" applyFill="1" applyBorder="1" applyAlignment="1" applyProtection="1">
      <alignment horizontal="right" vertical="center"/>
      <protection locked="0"/>
    </xf>
    <xf numFmtId="38" fontId="10" fillId="0" borderId="85" xfId="2" applyFont="1" applyFill="1" applyBorder="1" applyAlignment="1" applyProtection="1">
      <alignment horizontal="right" vertical="center"/>
      <protection locked="0"/>
    </xf>
    <xf numFmtId="38" fontId="10" fillId="0" borderId="163" xfId="2" applyFont="1" applyFill="1" applyBorder="1" applyAlignment="1" applyProtection="1">
      <alignment horizontal="right" vertical="center"/>
      <protection locked="0"/>
    </xf>
    <xf numFmtId="38" fontId="10" fillId="0" borderId="82" xfId="2" applyFont="1" applyFill="1" applyBorder="1" applyAlignment="1" applyProtection="1">
      <alignment horizontal="right" vertical="center"/>
      <protection locked="0"/>
    </xf>
    <xf numFmtId="0" fontId="10" fillId="0" borderId="188" xfId="1" applyFont="1" applyBorder="1" applyAlignment="1" applyProtection="1">
      <alignment horizontal="center" vertical="center"/>
      <protection locked="0"/>
    </xf>
    <xf numFmtId="56" fontId="13" fillId="0" borderId="188" xfId="1" applyNumberFormat="1" applyFont="1" applyBorder="1" applyAlignment="1">
      <alignment horizontal="center" vertical="center" shrinkToFit="1"/>
    </xf>
    <xf numFmtId="38" fontId="10" fillId="0" borderId="189" xfId="2" applyFont="1" applyFill="1" applyBorder="1" applyAlignment="1" applyProtection="1">
      <alignment horizontal="right" vertical="center"/>
      <protection locked="0"/>
    </xf>
    <xf numFmtId="38" fontId="10" fillId="0" borderId="190" xfId="2" applyFont="1" applyFill="1" applyBorder="1" applyAlignment="1" applyProtection="1">
      <alignment horizontal="right" vertical="center"/>
      <protection locked="0"/>
    </xf>
    <xf numFmtId="38" fontId="10" fillId="0" borderId="191" xfId="2" applyFont="1" applyFill="1" applyBorder="1" applyAlignment="1" applyProtection="1">
      <alignment horizontal="right" vertical="center"/>
      <protection locked="0"/>
    </xf>
    <xf numFmtId="38" fontId="16" fillId="0" borderId="192" xfId="2" applyFont="1" applyFill="1" applyBorder="1" applyAlignment="1" applyProtection="1">
      <alignment horizontal="right" vertical="center"/>
    </xf>
    <xf numFmtId="38" fontId="16" fillId="0" borderId="191" xfId="2" applyFont="1" applyFill="1" applyBorder="1" applyAlignment="1" applyProtection="1">
      <alignment horizontal="right" vertical="center"/>
    </xf>
    <xf numFmtId="0" fontId="10" fillId="0" borderId="193" xfId="1" applyFont="1" applyBorder="1" applyAlignment="1" applyProtection="1">
      <alignment horizontal="center" vertical="center"/>
      <protection locked="0"/>
    </xf>
    <xf numFmtId="38" fontId="10" fillId="0" borderId="184" xfId="2" applyFont="1" applyFill="1" applyBorder="1" applyAlignment="1" applyProtection="1">
      <alignment horizontal="right" vertical="center"/>
      <protection locked="0"/>
    </xf>
    <xf numFmtId="38" fontId="10" fillId="0" borderId="185" xfId="2" applyFont="1" applyFill="1" applyBorder="1" applyAlignment="1" applyProtection="1">
      <alignment horizontal="right" vertical="center"/>
      <protection locked="0"/>
    </xf>
    <xf numFmtId="38" fontId="10" fillId="0" borderId="186" xfId="2" applyFont="1" applyFill="1" applyBorder="1" applyAlignment="1" applyProtection="1">
      <alignment horizontal="right" vertical="center"/>
      <protection locked="0"/>
    </xf>
    <xf numFmtId="56" fontId="10" fillId="0" borderId="101" xfId="1" applyNumberFormat="1" applyFont="1" applyBorder="1" applyAlignment="1">
      <alignment horizontal="center" vertical="center"/>
    </xf>
    <xf numFmtId="56" fontId="10" fillId="0" borderId="102" xfId="1" applyNumberFormat="1" applyFont="1" applyBorder="1" applyAlignment="1">
      <alignment horizontal="center" vertical="center"/>
    </xf>
    <xf numFmtId="56" fontId="10" fillId="0" borderId="103" xfId="1" applyNumberFormat="1" applyFont="1" applyBorder="1" applyAlignment="1">
      <alignment horizontal="center" vertical="center"/>
    </xf>
    <xf numFmtId="56" fontId="10" fillId="0" borderId="108" xfId="1" applyNumberFormat="1" applyFont="1" applyBorder="1" applyAlignment="1">
      <alignment horizontal="center" vertical="center"/>
    </xf>
    <xf numFmtId="56" fontId="10" fillId="0" borderId="109" xfId="1" applyNumberFormat="1" applyFont="1" applyBorder="1" applyAlignment="1">
      <alignment horizontal="center" vertical="center"/>
    </xf>
    <xf numFmtId="56" fontId="10" fillId="0" borderId="110" xfId="1" applyNumberFormat="1" applyFont="1" applyBorder="1" applyAlignment="1">
      <alignment horizontal="center" vertical="center"/>
    </xf>
    <xf numFmtId="56" fontId="10" fillId="0" borderId="112" xfId="1" applyNumberFormat="1" applyFont="1" applyBorder="1" applyAlignment="1">
      <alignment horizontal="center" vertical="center"/>
    </xf>
    <xf numFmtId="56" fontId="10" fillId="0" borderId="113" xfId="1" applyNumberFormat="1" applyFont="1" applyBorder="1" applyAlignment="1">
      <alignment horizontal="center" vertical="center"/>
    </xf>
    <xf numFmtId="56" fontId="10" fillId="0" borderId="114" xfId="1" applyNumberFormat="1" applyFont="1" applyBorder="1" applyAlignment="1">
      <alignment horizontal="center" vertical="center"/>
    </xf>
    <xf numFmtId="56" fontId="13" fillId="0" borderId="173" xfId="1" applyNumberFormat="1" applyFont="1" applyBorder="1" applyAlignment="1">
      <alignment horizontal="center" vertical="center" shrinkToFit="1"/>
    </xf>
    <xf numFmtId="38" fontId="10" fillId="0" borderId="174" xfId="2" applyFont="1" applyFill="1" applyBorder="1" applyAlignment="1" applyProtection="1">
      <alignment horizontal="right" vertical="center"/>
      <protection locked="0"/>
    </xf>
    <xf numFmtId="38" fontId="10" fillId="0" borderId="175" xfId="2" applyFont="1" applyFill="1" applyBorder="1" applyAlignment="1" applyProtection="1">
      <alignment horizontal="right" vertical="center"/>
      <protection locked="0"/>
    </xf>
    <xf numFmtId="38" fontId="10" fillId="0" borderId="176" xfId="2" applyFont="1" applyFill="1" applyBorder="1" applyAlignment="1" applyProtection="1">
      <alignment horizontal="right" vertical="center"/>
      <protection locked="0"/>
    </xf>
    <xf numFmtId="38" fontId="16" fillId="0" borderId="177" xfId="2" applyFont="1" applyFill="1" applyBorder="1" applyAlignment="1" applyProtection="1">
      <alignment horizontal="right" vertical="center"/>
    </xf>
    <xf numFmtId="38" fontId="16" fillId="0" borderId="176" xfId="2" applyFont="1" applyFill="1" applyBorder="1" applyAlignment="1" applyProtection="1">
      <alignment horizontal="right" vertical="center"/>
    </xf>
    <xf numFmtId="56" fontId="13" fillId="0" borderId="95" xfId="1" applyNumberFormat="1" applyFont="1" applyBorder="1" applyAlignment="1">
      <alignment horizontal="center" vertical="center" shrinkToFit="1"/>
    </xf>
    <xf numFmtId="56" fontId="13" fillId="0" borderId="96" xfId="1" applyNumberFormat="1" applyFont="1" applyBorder="1" applyAlignment="1">
      <alignment horizontal="center" vertical="center" shrinkToFit="1"/>
    </xf>
    <xf numFmtId="56" fontId="13" fillId="0" borderId="128" xfId="1" applyNumberFormat="1" applyFont="1" applyBorder="1" applyAlignment="1">
      <alignment horizontal="center" vertical="center" shrinkToFit="1"/>
    </xf>
    <xf numFmtId="56" fontId="13" fillId="0" borderId="97" xfId="1" applyNumberFormat="1" applyFont="1" applyBorder="1" applyAlignment="1">
      <alignment horizontal="center" vertical="center" shrinkToFit="1"/>
    </xf>
    <xf numFmtId="56" fontId="13" fillId="0" borderId="129" xfId="1" applyNumberFormat="1" applyFont="1" applyBorder="1" applyAlignment="1">
      <alignment horizontal="center" vertical="center" shrinkToFit="1"/>
    </xf>
    <xf numFmtId="38" fontId="10" fillId="0" borderId="167" xfId="2" applyFont="1" applyFill="1" applyBorder="1" applyAlignment="1" applyProtection="1">
      <alignment horizontal="right" vertical="center"/>
      <protection locked="0"/>
    </xf>
    <xf numFmtId="38" fontId="10" fillId="0" borderId="168" xfId="2" applyFont="1" applyFill="1" applyBorder="1" applyAlignment="1" applyProtection="1">
      <alignment horizontal="right" vertical="center"/>
      <protection locked="0"/>
    </xf>
    <xf numFmtId="38" fontId="10" fillId="0" borderId="169" xfId="2" applyFont="1" applyFill="1" applyBorder="1" applyAlignment="1" applyProtection="1">
      <alignment horizontal="right" vertical="center"/>
      <protection locked="0"/>
    </xf>
    <xf numFmtId="0" fontId="10" fillId="0" borderId="178" xfId="1" applyFont="1" applyBorder="1" applyAlignment="1" applyProtection="1">
      <alignment horizontal="center" vertical="center"/>
      <protection locked="0"/>
    </xf>
    <xf numFmtId="38" fontId="10" fillId="0" borderId="179" xfId="2" applyFont="1" applyFill="1" applyBorder="1" applyAlignment="1" applyProtection="1">
      <alignment horizontal="right" vertical="center"/>
      <protection locked="0"/>
    </xf>
    <xf numFmtId="38" fontId="10" fillId="0" borderId="180" xfId="2" applyFont="1" applyFill="1" applyBorder="1" applyAlignment="1" applyProtection="1">
      <alignment horizontal="right" vertical="center"/>
      <protection locked="0"/>
    </xf>
    <xf numFmtId="38" fontId="10" fillId="0" borderId="181" xfId="2" applyFont="1" applyFill="1" applyBorder="1" applyAlignment="1" applyProtection="1">
      <alignment horizontal="right" vertical="center"/>
      <protection locked="0"/>
    </xf>
    <xf numFmtId="38" fontId="16" fillId="0" borderId="182" xfId="2" applyFont="1" applyFill="1" applyBorder="1" applyAlignment="1" applyProtection="1">
      <alignment horizontal="right" vertical="center"/>
    </xf>
    <xf numFmtId="38" fontId="16" fillId="0" borderId="181" xfId="2" applyFont="1" applyFill="1" applyBorder="1" applyAlignment="1" applyProtection="1">
      <alignment horizontal="right" vertical="center"/>
    </xf>
    <xf numFmtId="0" fontId="10" fillId="0" borderId="183" xfId="1" applyFont="1" applyBorder="1" applyAlignment="1" applyProtection="1">
      <alignment horizontal="center" vertical="center"/>
      <protection locked="0"/>
    </xf>
    <xf numFmtId="38" fontId="16" fillId="0" borderId="187" xfId="2" applyFont="1" applyFill="1" applyBorder="1" applyAlignment="1" applyProtection="1">
      <alignment horizontal="right" vertical="center"/>
    </xf>
    <xf numFmtId="38" fontId="16" fillId="0" borderId="186" xfId="2" applyFont="1" applyFill="1" applyBorder="1" applyAlignment="1" applyProtection="1">
      <alignment horizontal="right" vertical="center"/>
    </xf>
    <xf numFmtId="56" fontId="13" fillId="0" borderId="93" xfId="1" applyNumberFormat="1" applyFont="1" applyBorder="1" applyAlignment="1">
      <alignment horizontal="center" vertical="center" shrinkToFit="1"/>
    </xf>
    <xf numFmtId="56" fontId="13" fillId="0" borderId="90" xfId="1" applyNumberFormat="1" applyFont="1" applyBorder="1" applyAlignment="1">
      <alignment horizontal="center" vertical="center" shrinkToFit="1"/>
    </xf>
    <xf numFmtId="56" fontId="13" fillId="0" borderId="94" xfId="1" applyNumberFormat="1" applyFont="1" applyBorder="1" applyAlignment="1">
      <alignment horizontal="center" vertical="center" shrinkToFit="1"/>
    </xf>
    <xf numFmtId="56" fontId="13" fillId="0" borderId="126" xfId="1" applyNumberFormat="1" applyFont="1" applyBorder="1" applyAlignment="1">
      <alignment horizontal="center" vertical="center" shrinkToFit="1"/>
    </xf>
    <xf numFmtId="56" fontId="13" fillId="0" borderId="91" xfId="1" applyNumberFormat="1" applyFont="1" applyBorder="1" applyAlignment="1">
      <alignment horizontal="center" vertical="center" shrinkToFit="1"/>
    </xf>
    <xf numFmtId="38" fontId="10" fillId="0" borderId="124" xfId="2" applyFont="1" applyFill="1" applyBorder="1" applyAlignment="1" applyProtection="1">
      <alignment horizontal="right" vertical="center"/>
      <protection locked="0"/>
    </xf>
    <xf numFmtId="38" fontId="10" fillId="0" borderId="125" xfId="2" applyFont="1" applyFill="1" applyBorder="1" applyAlignment="1" applyProtection="1">
      <alignment horizontal="right" vertical="center"/>
      <protection locked="0"/>
    </xf>
    <xf numFmtId="38" fontId="10" fillId="0" borderId="127" xfId="2" applyFont="1" applyFill="1" applyBorder="1" applyAlignment="1" applyProtection="1">
      <alignment horizontal="right" vertical="center"/>
      <protection locked="0"/>
    </xf>
    <xf numFmtId="38" fontId="16" fillId="0" borderId="165" xfId="2" applyFont="1" applyFill="1" applyBorder="1" applyAlignment="1" applyProtection="1">
      <alignment horizontal="right" vertical="center"/>
    </xf>
    <xf numFmtId="38" fontId="16" fillId="0" borderId="166" xfId="2" applyFont="1" applyFill="1" applyBorder="1" applyAlignment="1" applyProtection="1">
      <alignment horizontal="right" vertical="center"/>
    </xf>
    <xf numFmtId="38" fontId="16" fillId="0" borderId="127" xfId="2" applyFont="1" applyFill="1" applyBorder="1" applyAlignment="1" applyProtection="1">
      <alignment horizontal="right" vertical="center"/>
    </xf>
    <xf numFmtId="0" fontId="10" fillId="0" borderId="91" xfId="1" applyFont="1" applyBorder="1" applyAlignment="1" applyProtection="1">
      <alignment horizontal="center" vertical="center"/>
      <protection locked="0"/>
    </xf>
    <xf numFmtId="0" fontId="10" fillId="0" borderId="90" xfId="1" applyFont="1" applyBorder="1" applyAlignment="1" applyProtection="1">
      <alignment horizontal="center" vertical="center"/>
      <protection locked="0"/>
    </xf>
    <xf numFmtId="0" fontId="10" fillId="0" borderId="92" xfId="1" applyFont="1" applyBorder="1" applyAlignment="1" applyProtection="1">
      <alignment horizontal="center" vertical="center"/>
      <protection locked="0"/>
    </xf>
    <xf numFmtId="38" fontId="16" fillId="0" borderId="99" xfId="2" applyFont="1" applyFill="1" applyBorder="1" applyAlignment="1" applyProtection="1">
      <alignment horizontal="right" vertical="center"/>
    </xf>
    <xf numFmtId="38" fontId="16" fillId="0" borderId="170" xfId="2" applyFont="1" applyFill="1" applyBorder="1" applyAlignment="1" applyProtection="1">
      <alignment horizontal="right" vertical="center"/>
    </xf>
    <xf numFmtId="38" fontId="16" fillId="0" borderId="169" xfId="2" applyFont="1" applyFill="1" applyBorder="1" applyAlignment="1" applyProtection="1">
      <alignment horizontal="right" vertical="center"/>
    </xf>
    <xf numFmtId="0" fontId="10" fillId="0" borderId="171" xfId="1" applyFont="1" applyBorder="1" applyAlignment="1" applyProtection="1">
      <alignment horizontal="center" vertical="center"/>
      <protection locked="0"/>
    </xf>
    <xf numFmtId="0" fontId="10" fillId="0" borderId="96" xfId="1" applyFont="1" applyBorder="1" applyAlignment="1" applyProtection="1">
      <alignment horizontal="center" vertical="center"/>
      <protection locked="0"/>
    </xf>
    <xf numFmtId="0" fontId="10" fillId="0" borderId="100" xfId="1" applyFont="1" applyBorder="1" applyAlignment="1" applyProtection="1">
      <alignment horizontal="center" vertical="center"/>
      <protection locked="0"/>
    </xf>
    <xf numFmtId="56" fontId="21" fillId="0" borderId="161" xfId="1" applyNumberFormat="1" applyFont="1" applyBorder="1" applyAlignment="1">
      <alignment horizontal="center" vertical="center" shrinkToFit="1"/>
    </xf>
    <xf numFmtId="56" fontId="21" fillId="0" borderId="162" xfId="1" applyNumberFormat="1" applyFont="1" applyBorder="1" applyAlignment="1">
      <alignment horizontal="center" vertical="center" shrinkToFit="1"/>
    </xf>
    <xf numFmtId="14" fontId="23" fillId="0" borderId="87" xfId="1" applyNumberFormat="1" applyFont="1" applyBorder="1" applyAlignment="1">
      <alignment horizontal="center" vertical="center"/>
    </xf>
    <xf numFmtId="14" fontId="23" fillId="0" borderId="88" xfId="1" applyNumberFormat="1" applyFont="1" applyBorder="1" applyAlignment="1">
      <alignment horizontal="center" vertical="center"/>
    </xf>
    <xf numFmtId="56" fontId="21" fillId="0" borderId="90" xfId="1" applyNumberFormat="1" applyFont="1" applyBorder="1" applyAlignment="1">
      <alignment horizontal="center" vertical="center" shrinkToFit="1"/>
    </xf>
    <xf numFmtId="14" fontId="23" fillId="0" borderId="90" xfId="1" applyNumberFormat="1" applyFont="1" applyBorder="1" applyAlignment="1">
      <alignment horizontal="center" vertical="center"/>
    </xf>
    <xf numFmtId="38" fontId="10" fillId="0" borderId="164" xfId="2" applyFont="1" applyFill="1" applyBorder="1" applyAlignment="1" applyProtection="1">
      <alignment horizontal="right" vertical="center"/>
      <protection locked="0"/>
    </xf>
    <xf numFmtId="56" fontId="10" fillId="0" borderId="3" xfId="1" applyNumberFormat="1" applyFont="1" applyBorder="1" applyAlignment="1">
      <alignment horizontal="center" vertical="center"/>
    </xf>
    <xf numFmtId="0" fontId="20" fillId="0" borderId="79" xfId="1" applyFont="1" applyBorder="1" applyAlignment="1">
      <alignment horizontal="center" vertical="center"/>
    </xf>
    <xf numFmtId="0" fontId="20" fillId="0" borderId="80" xfId="1" applyFont="1" applyBorder="1" applyAlignment="1">
      <alignment horizontal="center" vertical="center"/>
    </xf>
    <xf numFmtId="0" fontId="20" fillId="0" borderId="81" xfId="1" applyFont="1" applyBorder="1" applyAlignment="1">
      <alignment horizontal="center" vertical="center"/>
    </xf>
    <xf numFmtId="0" fontId="21" fillId="0" borderId="120" xfId="1" applyFont="1" applyBorder="1" applyAlignment="1">
      <alignment horizontal="center" vertical="center" wrapText="1" shrinkToFit="1"/>
    </xf>
    <xf numFmtId="0" fontId="21" fillId="0" borderId="117" xfId="1" applyFont="1" applyBorder="1" applyAlignment="1">
      <alignment horizontal="center" vertical="center" shrinkToFit="1"/>
    </xf>
    <xf numFmtId="0" fontId="21" fillId="0" borderId="131" xfId="1" applyFont="1" applyBorder="1" applyAlignment="1">
      <alignment horizontal="center" vertical="center" shrinkToFit="1"/>
    </xf>
    <xf numFmtId="0" fontId="21" fillId="0" borderId="86" xfId="1" applyFont="1" applyBorder="1" applyAlignment="1">
      <alignment horizontal="center" vertical="center" shrinkToFit="1"/>
    </xf>
    <xf numFmtId="0" fontId="21" fillId="0" borderId="87" xfId="1" applyFont="1" applyBorder="1" applyAlignment="1">
      <alignment horizontal="center" vertical="center" shrinkToFit="1"/>
    </xf>
    <xf numFmtId="0" fontId="21" fillId="0" borderId="0" xfId="1" applyFont="1" applyAlignment="1">
      <alignment horizontal="center" vertical="center" shrinkToFit="1"/>
    </xf>
    <xf numFmtId="0" fontId="21" fillId="0" borderId="38" xfId="1" applyFont="1" applyBorder="1" applyAlignment="1">
      <alignment horizontal="center" vertical="center" shrinkToFit="1"/>
    </xf>
    <xf numFmtId="0" fontId="10" fillId="0" borderId="138" xfId="1" applyFont="1" applyBorder="1" applyAlignment="1">
      <alignment horizontal="center" vertical="center" wrapText="1"/>
    </xf>
    <xf numFmtId="0" fontId="10" fillId="0" borderId="139" xfId="1" applyFont="1" applyBorder="1" applyAlignment="1">
      <alignment horizontal="center" vertical="center"/>
    </xf>
    <xf numFmtId="0" fontId="10" fillId="0" borderId="145" xfId="1" applyFont="1" applyBorder="1" applyAlignment="1">
      <alignment horizontal="center" vertical="center"/>
    </xf>
    <xf numFmtId="0" fontId="10" fillId="0" borderId="146" xfId="1" applyFont="1" applyBorder="1" applyAlignment="1">
      <alignment horizontal="center" vertical="center"/>
    </xf>
    <xf numFmtId="0" fontId="10" fillId="0" borderId="159" xfId="1" applyFont="1" applyBorder="1" applyAlignment="1">
      <alignment horizontal="center" vertical="center"/>
    </xf>
    <xf numFmtId="0" fontId="13" fillId="0" borderId="140" xfId="1" applyFont="1" applyBorder="1" applyAlignment="1">
      <alignment horizontal="center" vertical="center" wrapText="1"/>
    </xf>
    <xf numFmtId="0" fontId="13" fillId="0" borderId="141" xfId="1" applyFont="1" applyBorder="1" applyAlignment="1">
      <alignment horizontal="center" vertical="center"/>
    </xf>
    <xf numFmtId="0" fontId="13" fillId="0" borderId="142" xfId="1" applyFont="1" applyBorder="1" applyAlignment="1">
      <alignment horizontal="center" vertical="center"/>
    </xf>
    <xf numFmtId="0" fontId="13" fillId="0" borderId="147" xfId="1" applyFont="1" applyBorder="1" applyAlignment="1">
      <alignment horizontal="center" vertical="center"/>
    </xf>
    <xf numFmtId="0" fontId="13" fillId="0" borderId="148" xfId="1" applyFont="1" applyBorder="1" applyAlignment="1">
      <alignment horizontal="center" vertical="center"/>
    </xf>
    <xf numFmtId="0" fontId="13" fillId="0" borderId="149" xfId="1" applyFont="1" applyBorder="1" applyAlignment="1">
      <alignment horizontal="center" vertical="center"/>
    </xf>
    <xf numFmtId="0" fontId="10" fillId="0" borderId="143" xfId="1" applyFont="1" applyBorder="1" applyAlignment="1">
      <alignment horizontal="center" vertical="center" wrapText="1"/>
    </xf>
    <xf numFmtId="0" fontId="10" fillId="0" borderId="150" xfId="1" applyFont="1" applyBorder="1" applyAlignment="1">
      <alignment horizontal="center" vertical="center"/>
    </xf>
    <xf numFmtId="0" fontId="16" fillId="0" borderId="143" xfId="1" applyFont="1" applyBorder="1" applyAlignment="1">
      <alignment horizontal="center" vertical="center"/>
    </xf>
    <xf numFmtId="0" fontId="16" fillId="0" borderId="141" xfId="1" applyFont="1" applyBorder="1" applyAlignment="1">
      <alignment horizontal="center" vertical="center"/>
    </xf>
    <xf numFmtId="0" fontId="16" fillId="0" borderId="142" xfId="1" applyFont="1" applyBorder="1" applyAlignment="1">
      <alignment horizontal="center" vertical="center"/>
    </xf>
    <xf numFmtId="0" fontId="16" fillId="0" borderId="151" xfId="1" applyFont="1" applyBorder="1" applyAlignment="1">
      <alignment horizontal="center" vertical="center"/>
    </xf>
    <xf numFmtId="0" fontId="16" fillId="0" borderId="152" xfId="1" applyFont="1" applyBorder="1" applyAlignment="1">
      <alignment horizontal="center" vertical="center"/>
    </xf>
    <xf numFmtId="0" fontId="16" fillId="0" borderId="148" xfId="1" applyFont="1" applyBorder="1" applyAlignment="1">
      <alignment horizontal="center" vertical="center"/>
    </xf>
    <xf numFmtId="0" fontId="16" fillId="0" borderId="153" xfId="1" applyFont="1" applyBorder="1" applyAlignment="1">
      <alignment horizontal="center" vertical="center"/>
    </xf>
    <xf numFmtId="0" fontId="16" fillId="0" borderId="144" xfId="1" applyFont="1" applyBorder="1" applyAlignment="1">
      <alignment horizontal="center" vertical="center"/>
    </xf>
    <xf numFmtId="0" fontId="16" fillId="0" borderId="150" xfId="1" applyFont="1" applyBorder="1" applyAlignment="1">
      <alignment horizontal="center" vertical="center"/>
    </xf>
    <xf numFmtId="0" fontId="16" fillId="0" borderId="154" xfId="1" applyFont="1" applyBorder="1" applyAlignment="1">
      <alignment horizontal="center" vertical="center"/>
    </xf>
    <xf numFmtId="0" fontId="10" fillId="0" borderId="155" xfId="1" applyFont="1" applyBorder="1" applyAlignment="1">
      <alignment horizontal="center" vertical="center"/>
    </xf>
    <xf numFmtId="0" fontId="10" fillId="0" borderId="156" xfId="1" applyFont="1" applyBorder="1" applyAlignment="1">
      <alignment horizontal="center" vertical="center"/>
    </xf>
    <xf numFmtId="56" fontId="13" fillId="0" borderId="157" xfId="1" applyNumberFormat="1" applyFont="1" applyBorder="1" applyAlignment="1">
      <alignment horizontal="center" vertical="center" shrinkToFit="1"/>
    </xf>
    <xf numFmtId="56" fontId="13" fillId="0" borderId="158" xfId="1" applyNumberFormat="1" applyFont="1" applyBorder="1" applyAlignment="1">
      <alignment horizontal="center" vertical="center" shrinkToFit="1"/>
    </xf>
    <xf numFmtId="0" fontId="22" fillId="0" borderId="140" xfId="1" applyFont="1" applyBorder="1" applyAlignment="1">
      <alignment horizontal="center" vertical="center"/>
    </xf>
    <xf numFmtId="0" fontId="22" fillId="0" borderId="141" xfId="1" applyFont="1" applyBorder="1" applyAlignment="1">
      <alignment horizontal="center" vertical="center"/>
    </xf>
    <xf numFmtId="0" fontId="22" fillId="0" borderId="152" xfId="1" applyFont="1" applyBorder="1" applyAlignment="1">
      <alignment horizontal="center" vertical="center"/>
    </xf>
    <xf numFmtId="0" fontId="16" fillId="0" borderId="160" xfId="1" applyFont="1" applyBorder="1" applyAlignment="1">
      <alignment horizontal="center" vertical="center"/>
    </xf>
    <xf numFmtId="0" fontId="16" fillId="0" borderId="139" xfId="1" applyFont="1" applyBorder="1" applyAlignment="1">
      <alignment horizontal="center" vertical="center"/>
    </xf>
    <xf numFmtId="0" fontId="11" fillId="0" borderId="0" xfId="1" applyFont="1" applyAlignment="1">
      <alignment horizontal="right" vertical="center" wrapText="1"/>
    </xf>
    <xf numFmtId="0" fontId="13" fillId="0" borderId="0" xfId="1" applyFont="1" applyAlignment="1">
      <alignment horizontal="right" vertical="center" wrapText="1"/>
    </xf>
    <xf numFmtId="0" fontId="13" fillId="0" borderId="66" xfId="1" applyFont="1" applyBorder="1" applyAlignment="1">
      <alignment horizontal="right" vertical="center" wrapText="1"/>
    </xf>
    <xf numFmtId="14" fontId="14" fillId="5" borderId="67" xfId="1" applyNumberFormat="1" applyFont="1" applyFill="1" applyBorder="1" applyAlignment="1" applyProtection="1">
      <alignment horizontal="center" vertical="center" shrinkToFit="1"/>
      <protection locked="0"/>
    </xf>
    <xf numFmtId="14" fontId="14" fillId="5" borderId="68" xfId="1" applyNumberFormat="1" applyFont="1" applyFill="1" applyBorder="1" applyAlignment="1" applyProtection="1">
      <alignment horizontal="center" vertical="center" shrinkToFit="1"/>
      <protection locked="0"/>
    </xf>
    <xf numFmtId="14" fontId="14" fillId="5" borderId="69" xfId="1" applyNumberFormat="1" applyFont="1" applyFill="1" applyBorder="1" applyAlignment="1" applyProtection="1">
      <alignment horizontal="center" vertical="center" shrinkToFit="1"/>
      <protection locked="0"/>
    </xf>
    <xf numFmtId="14" fontId="14" fillId="4" borderId="67" xfId="1" applyNumberFormat="1" applyFont="1" applyFill="1" applyBorder="1" applyAlignment="1" applyProtection="1">
      <alignment horizontal="center" vertical="center" shrinkToFit="1"/>
      <protection locked="0"/>
    </xf>
    <xf numFmtId="14" fontId="14" fillId="4" borderId="68" xfId="1" applyNumberFormat="1" applyFont="1" applyFill="1" applyBorder="1" applyAlignment="1" applyProtection="1">
      <alignment horizontal="center" vertical="center" shrinkToFit="1"/>
      <protection locked="0"/>
    </xf>
    <xf numFmtId="14" fontId="14" fillId="4" borderId="69" xfId="1" applyNumberFormat="1" applyFont="1" applyFill="1" applyBorder="1" applyAlignment="1" applyProtection="1">
      <alignment horizontal="center" vertical="center" shrinkToFit="1"/>
      <protection locked="0"/>
    </xf>
    <xf numFmtId="0" fontId="11" fillId="0" borderId="26" xfId="1" applyFont="1" applyBorder="1" applyAlignment="1">
      <alignment horizontal="center" vertical="center"/>
    </xf>
    <xf numFmtId="0" fontId="16" fillId="0" borderId="26" xfId="1" applyFont="1" applyBorder="1" applyAlignment="1">
      <alignment horizontal="center" vertical="center"/>
    </xf>
    <xf numFmtId="0" fontId="14" fillId="4" borderId="71" xfId="1" applyFont="1" applyFill="1" applyBorder="1" applyAlignment="1" applyProtection="1">
      <alignment horizontal="center" vertical="center"/>
      <protection locked="0"/>
    </xf>
    <xf numFmtId="0" fontId="14" fillId="4" borderId="72" xfId="1" applyFont="1" applyFill="1" applyBorder="1" applyAlignment="1" applyProtection="1">
      <alignment horizontal="center" vertical="center"/>
      <protection locked="0"/>
    </xf>
    <xf numFmtId="0" fontId="14" fillId="4" borderId="73" xfId="1" applyFont="1" applyFill="1" applyBorder="1" applyAlignment="1" applyProtection="1">
      <alignment horizontal="center" vertical="center"/>
      <protection locked="0"/>
    </xf>
    <xf numFmtId="0" fontId="17" fillId="0" borderId="3" xfId="1" applyFont="1" applyBorder="1" applyAlignment="1">
      <alignment horizontal="center" vertical="center"/>
    </xf>
    <xf numFmtId="0" fontId="10" fillId="0" borderId="19" xfId="1" applyFont="1" applyBorder="1" applyAlignment="1">
      <alignment horizontal="center" vertical="center" textRotation="255"/>
    </xf>
    <xf numFmtId="0" fontId="10" fillId="0" borderId="5" xfId="1" applyFont="1" applyBorder="1" applyAlignment="1">
      <alignment horizontal="center" vertical="center" textRotation="255"/>
    </xf>
    <xf numFmtId="0" fontId="10" fillId="0" borderId="23" xfId="1" applyFont="1" applyBorder="1" applyAlignment="1">
      <alignment horizontal="center" vertical="center" textRotation="255"/>
    </xf>
    <xf numFmtId="0" fontId="10" fillId="0" borderId="9" xfId="1" applyFont="1" applyBorder="1" applyAlignment="1">
      <alignment horizontal="center" vertical="center"/>
    </xf>
    <xf numFmtId="0" fontId="10" fillId="0" borderId="50" xfId="1" applyFont="1" applyBorder="1" applyAlignment="1">
      <alignment horizontal="center" vertical="center"/>
    </xf>
    <xf numFmtId="0" fontId="10" fillId="0" borderId="74" xfId="1" applyFont="1" applyBorder="1" applyAlignment="1" applyProtection="1">
      <alignment horizontal="left" vertical="center"/>
      <protection locked="0"/>
    </xf>
    <xf numFmtId="0" fontId="10" fillId="0" borderId="60" xfId="1" applyFont="1" applyBorder="1" applyAlignment="1" applyProtection="1">
      <alignment horizontal="left" vertical="center"/>
      <protection locked="0"/>
    </xf>
    <xf numFmtId="0" fontId="10" fillId="0" borderId="8" xfId="1" applyFont="1" applyBorder="1" applyAlignment="1" applyProtection="1">
      <alignment horizontal="left" vertical="center"/>
      <protection locked="0"/>
    </xf>
    <xf numFmtId="0" fontId="10" fillId="0" borderId="75" xfId="1" applyFont="1" applyBorder="1" applyAlignment="1">
      <alignment horizontal="center" vertical="center" wrapText="1"/>
    </xf>
    <xf numFmtId="0" fontId="10" fillId="0" borderId="132" xfId="1" applyFont="1" applyBorder="1" applyAlignment="1">
      <alignment horizontal="center" vertical="center"/>
    </xf>
    <xf numFmtId="0" fontId="10" fillId="0" borderId="75" xfId="1" applyFont="1" applyBorder="1" applyAlignment="1">
      <alignment horizontal="center" vertical="center"/>
    </xf>
    <xf numFmtId="0" fontId="10" fillId="0" borderId="133" xfId="1" applyFont="1" applyBorder="1" applyAlignment="1">
      <alignment horizontal="center" vertical="center"/>
    </xf>
    <xf numFmtId="0" fontId="18" fillId="0" borderId="76" xfId="1" applyFont="1" applyBorder="1" applyAlignment="1">
      <alignment horizontal="center" vertical="center" shrinkToFit="1"/>
    </xf>
    <xf numFmtId="0" fontId="18" fillId="0" borderId="77" xfId="1" applyFont="1" applyBorder="1" applyAlignment="1">
      <alignment horizontal="center" vertical="center" shrinkToFit="1"/>
    </xf>
    <xf numFmtId="0" fontId="18" fillId="0" borderId="134" xfId="1" applyFont="1" applyBorder="1" applyAlignment="1">
      <alignment horizontal="center" vertical="center" shrinkToFit="1"/>
    </xf>
    <xf numFmtId="0" fontId="18" fillId="0" borderId="135" xfId="1" applyFont="1" applyBorder="1" applyAlignment="1">
      <alignment horizontal="center" vertical="center" shrinkToFit="1"/>
    </xf>
    <xf numFmtId="0" fontId="18" fillId="0" borderId="78" xfId="1" applyFont="1" applyBorder="1" applyAlignment="1">
      <alignment horizontal="center" vertical="center" shrinkToFit="1"/>
    </xf>
    <xf numFmtId="0" fontId="18" fillId="0" borderId="136" xfId="1" applyFont="1" applyBorder="1" applyAlignment="1">
      <alignment horizontal="center" vertical="center" shrinkToFit="1"/>
    </xf>
    <xf numFmtId="0" fontId="18" fillId="0" borderId="297" xfId="1" applyFont="1" applyBorder="1" applyAlignment="1">
      <alignment horizontal="center" vertical="center" shrinkToFit="1"/>
    </xf>
    <xf numFmtId="0" fontId="18" fillId="0" borderId="298" xfId="1" applyFont="1" applyBorder="1" applyAlignment="1">
      <alignment horizontal="center" vertical="center" shrinkToFit="1"/>
    </xf>
    <xf numFmtId="0" fontId="10" fillId="0" borderId="117" xfId="1" applyFont="1" applyBorder="1" applyAlignment="1">
      <alignment horizontal="center" vertical="center"/>
    </xf>
    <xf numFmtId="0" fontId="10" fillId="0" borderId="131" xfId="1" applyFont="1" applyBorder="1" applyAlignment="1">
      <alignment horizontal="center" vertical="center"/>
    </xf>
    <xf numFmtId="0" fontId="10" fillId="0" borderId="118" xfId="1" applyFont="1" applyBorder="1" applyAlignment="1" applyProtection="1">
      <alignment horizontal="left" vertical="center"/>
      <protection locked="0"/>
    </xf>
    <xf numFmtId="0" fontId="10" fillId="0" borderId="119" xfId="1" applyFont="1" applyBorder="1" applyAlignment="1" applyProtection="1">
      <alignment horizontal="left" vertical="center"/>
      <protection locked="0"/>
    </xf>
    <xf numFmtId="0" fontId="10" fillId="0" borderId="120" xfId="1" applyFont="1" applyBorder="1" applyAlignment="1" applyProtection="1">
      <alignment horizontal="left" vertical="center"/>
      <protection locked="0"/>
    </xf>
    <xf numFmtId="0" fontId="10" fillId="0" borderId="104" xfId="1" applyFont="1" applyBorder="1" applyAlignment="1">
      <alignment horizontal="center" vertical="center"/>
    </xf>
    <xf numFmtId="0" fontId="10" fillId="0" borderId="137" xfId="1" applyFont="1" applyBorder="1" applyAlignment="1">
      <alignment horizontal="center" vertical="center"/>
    </xf>
    <xf numFmtId="0" fontId="10" fillId="0" borderId="130" xfId="1" applyFont="1" applyBorder="1" applyAlignment="1" applyProtection="1">
      <alignment horizontal="left" vertical="center"/>
      <protection locked="0"/>
    </xf>
    <xf numFmtId="0" fontId="10" fillId="0" borderId="104" xfId="1" applyFont="1" applyBorder="1" applyAlignment="1" applyProtection="1">
      <alignment horizontal="left" vertical="center"/>
      <protection locked="0"/>
    </xf>
    <xf numFmtId="0" fontId="10" fillId="0" borderId="107" xfId="1" applyFont="1" applyBorder="1" applyAlignment="1" applyProtection="1">
      <alignment horizontal="left" vertical="center"/>
      <protection locked="0"/>
    </xf>
    <xf numFmtId="0" fontId="10" fillId="0" borderId="58" xfId="1" applyFont="1" applyBorder="1" applyAlignment="1" applyProtection="1">
      <alignment horizontal="left" vertical="center"/>
      <protection locked="0"/>
    </xf>
    <xf numFmtId="0" fontId="10" fillId="0" borderId="55" xfId="1" applyFont="1" applyBorder="1" applyAlignment="1" applyProtection="1">
      <alignment horizontal="left" vertical="center"/>
      <protection locked="0"/>
    </xf>
    <xf numFmtId="0" fontId="10" fillId="0" borderId="59" xfId="1" applyFont="1" applyBorder="1" applyAlignment="1" applyProtection="1">
      <alignment horizontal="left" vertical="center"/>
      <protection locked="0"/>
    </xf>
    <xf numFmtId="0" fontId="10" fillId="0" borderId="122" xfId="1" applyFont="1" applyBorder="1" applyAlignment="1">
      <alignment horizontal="center" vertical="center"/>
    </xf>
    <xf numFmtId="0" fontId="10" fillId="0" borderId="116" xfId="1" applyFont="1" applyBorder="1" applyAlignment="1">
      <alignment horizontal="center" vertical="center"/>
    </xf>
    <xf numFmtId="0" fontId="10" fillId="0" borderId="121" xfId="1" applyFont="1" applyBorder="1" applyAlignment="1" applyProtection="1">
      <alignment horizontal="left" vertical="center"/>
      <protection locked="0"/>
    </xf>
    <xf numFmtId="0" fontId="10" fillId="0" borderId="122" xfId="1" applyFont="1" applyBorder="1" applyAlignment="1" applyProtection="1">
      <alignment horizontal="left" vertical="center"/>
      <protection locked="0"/>
    </xf>
    <xf numFmtId="0" fontId="10" fillId="0" borderId="116" xfId="1" applyFont="1" applyBorder="1" applyAlignment="1" applyProtection="1">
      <alignment horizontal="left" vertical="center"/>
      <protection locked="0"/>
    </xf>
    <xf numFmtId="0" fontId="10" fillId="0" borderId="121" xfId="1" applyFont="1" applyBorder="1" applyAlignment="1">
      <alignment horizontal="center" vertical="center"/>
    </xf>
    <xf numFmtId="0" fontId="43" fillId="0" borderId="0" xfId="0" applyFont="1" applyProtection="1">
      <alignment vertical="center"/>
      <protection locked="0"/>
    </xf>
    <xf numFmtId="0" fontId="41" fillId="0" borderId="5" xfId="0" applyFont="1" applyBorder="1" applyAlignment="1" applyProtection="1">
      <alignment horizontal="right" vertical="center"/>
      <protection locked="0"/>
    </xf>
  </cellXfs>
  <cellStyles count="3">
    <cellStyle name="桁区切り 2" xfId="2" xr:uid="{1D2329C7-1B34-4AA7-B045-9DD59ACF6CA1}"/>
    <cellStyle name="標準" xfId="0" builtinId="0"/>
    <cellStyle name="標準 2" xfId="1" xr:uid="{09CD6CDE-71E5-4771-9F89-85A404B787B2}"/>
  </cellStyles>
  <dxfs count="98">
    <dxf>
      <font>
        <b val="0"/>
        <i val="0"/>
        <color rgb="FF006600"/>
      </font>
    </dxf>
    <dxf>
      <font>
        <b val="0"/>
        <i val="0"/>
        <color rgb="FF006600"/>
      </font>
    </dxf>
    <dxf>
      <fill>
        <patternFill>
          <bgColor rgb="FFFFFFCC"/>
        </patternFill>
      </fill>
    </dxf>
    <dxf>
      <font>
        <b val="0"/>
        <i val="0"/>
        <color rgb="FF006600"/>
      </font>
    </dxf>
    <dxf>
      <font>
        <b val="0"/>
        <i val="0"/>
        <color rgb="FF006600"/>
      </font>
    </dxf>
    <dxf>
      <font>
        <b val="0"/>
        <i val="0"/>
        <color rgb="FF006600"/>
      </font>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patternType="none">
          <bgColor auto="1"/>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ont>
        <u/>
      </font>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CCFF"/>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patternType="none">
          <bgColor auto="1"/>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ont>
        <u/>
      </font>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CCFF"/>
        </patternFill>
      </fill>
    </dxf>
    <dxf>
      <fill>
        <patternFill>
          <bgColor rgb="FFFFFFCC"/>
        </patternFill>
      </fill>
    </dxf>
    <dxf>
      <fill>
        <patternFill>
          <bgColor rgb="FFFFFFCC"/>
        </patternFill>
      </fill>
    </dxf>
    <dxf>
      <fill>
        <patternFill>
          <bgColor rgb="FFFFFFCC"/>
        </patternFill>
      </fill>
    </dxf>
  </dxfs>
  <tableStyles count="0" defaultTableStyle="TableStyleMedium2" defaultPivotStyle="PivotStyleLight16"/>
  <colors>
    <mruColors>
      <color rgb="FFFFFFCC"/>
      <color rgb="FF33CC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4</xdr:col>
      <xdr:colOff>0</xdr:colOff>
      <xdr:row>12</xdr:row>
      <xdr:rowOff>0</xdr:rowOff>
    </xdr:from>
    <xdr:to>
      <xdr:col>26</xdr:col>
      <xdr:colOff>49316</xdr:colOff>
      <xdr:row>16</xdr:row>
      <xdr:rowOff>6350</xdr:rowOff>
    </xdr:to>
    <xdr:sp macro="" textlink="">
      <xdr:nvSpPr>
        <xdr:cNvPr id="22" name="正方形/長方形 21">
          <a:extLst>
            <a:ext uri="{FF2B5EF4-FFF2-40B4-BE49-F238E27FC236}">
              <a16:creationId xmlns:a16="http://schemas.microsoft.com/office/drawing/2014/main" id="{A3B418BB-891B-42AD-8236-00DF62B93323}"/>
            </a:ext>
          </a:extLst>
        </xdr:cNvPr>
        <xdr:cNvSpPr/>
      </xdr:nvSpPr>
      <xdr:spPr>
        <a:xfrm>
          <a:off x="1095375" y="2309813"/>
          <a:ext cx="5323785" cy="768350"/>
        </a:xfrm>
        <a:prstGeom prst="rect">
          <a:avLst/>
        </a:prstGeom>
        <a:solidFill>
          <a:schemeClr val="accent2"/>
        </a:solidFill>
        <a:ln>
          <a:noFill/>
        </a:ln>
      </xdr:spPr>
      <xdr:style>
        <a:lnRef idx="2">
          <a:schemeClr val="accent3">
            <a:shade val="15000"/>
          </a:schemeClr>
        </a:lnRef>
        <a:fillRef idx="1">
          <a:schemeClr val="accent3"/>
        </a:fillRef>
        <a:effectRef idx="0">
          <a:schemeClr val="accent3"/>
        </a:effectRef>
        <a:fontRef idx="minor">
          <a:schemeClr val="lt1"/>
        </a:fontRef>
      </xdr:style>
      <xdr:txBody>
        <a:bodyPr vertOverflow="clip" horzOverflow="clip" rtlCol="0" anchor="ctr"/>
        <a:lstStyle/>
        <a:p>
          <a:pPr algn="ctr"/>
          <a:r>
            <a:rPr kumimoji="1" lang="ja-JP" altLang="en-US" sz="1200" b="1"/>
            <a:t>離職票が必要な場合、</a:t>
          </a:r>
          <a:endParaRPr kumimoji="1" lang="en-US" altLang="ja-JP" sz="1200" b="1"/>
        </a:p>
        <a:p>
          <a:pPr algn="ctr"/>
          <a:r>
            <a:rPr kumimoji="1" lang="ja-JP" altLang="en-US" sz="1200" b="1"/>
            <a:t>次タブに移動し、離職票欄を入力してください</a:t>
          </a:r>
          <a:endParaRPr kumimoji="1" lang="en-US" altLang="ja-JP" sz="1200" b="1"/>
        </a:p>
      </xdr:txBody>
    </xdr:sp>
    <xdr:clientData/>
  </xdr:twoCellAnchor>
  <xdr:twoCellAnchor>
    <xdr:from>
      <xdr:col>56</xdr:col>
      <xdr:colOff>95249</xdr:colOff>
      <xdr:row>1</xdr:row>
      <xdr:rowOff>54170</xdr:rowOff>
    </xdr:from>
    <xdr:to>
      <xdr:col>72</xdr:col>
      <xdr:colOff>654683</xdr:colOff>
      <xdr:row>36</xdr:row>
      <xdr:rowOff>127000</xdr:rowOff>
    </xdr:to>
    <xdr:sp macro="" textlink="">
      <xdr:nvSpPr>
        <xdr:cNvPr id="4" name="四角形: 角を丸くする 3">
          <a:extLst>
            <a:ext uri="{FF2B5EF4-FFF2-40B4-BE49-F238E27FC236}">
              <a16:creationId xmlns:a16="http://schemas.microsoft.com/office/drawing/2014/main" id="{8BE2437B-4BBF-46D8-9806-3D8BB818516D}"/>
            </a:ext>
          </a:extLst>
        </xdr:cNvPr>
        <xdr:cNvSpPr/>
      </xdr:nvSpPr>
      <xdr:spPr>
        <a:xfrm>
          <a:off x="10058399" y="206570"/>
          <a:ext cx="4763134" cy="6753030"/>
        </a:xfrm>
        <a:prstGeom prst="roundRect">
          <a:avLst/>
        </a:prstGeom>
        <a:solidFill>
          <a:schemeClr val="bg1"/>
        </a:solidFill>
        <a:ln w="7620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ja-JP" sz="1600">
              <a:solidFill>
                <a:sysClr val="windowText" lastClr="000000"/>
              </a:solidFill>
              <a:effectLst/>
              <a:latin typeface="+mn-lt"/>
              <a:ea typeface="+mn-ea"/>
              <a:cs typeface="+mn-cs"/>
            </a:rPr>
            <a:t>★ご案内★</a:t>
          </a:r>
          <a:endParaRPr kumimoji="1" lang="en-US" altLang="ja-JP" sz="1600">
            <a:solidFill>
              <a:sysClr val="windowText" lastClr="000000"/>
            </a:solidFill>
            <a:effectLst/>
            <a:latin typeface="+mn-lt"/>
            <a:ea typeface="+mn-ea"/>
            <a:cs typeface="+mn-cs"/>
          </a:endParaRPr>
        </a:p>
        <a:p>
          <a:pPr algn="ctr"/>
          <a:endParaRPr kumimoji="1" lang="en-US" altLang="ja-JP" sz="1050">
            <a:solidFill>
              <a:sysClr val="windowText" lastClr="000000"/>
            </a:solidFill>
            <a:effectLst/>
            <a:latin typeface="+mn-lt"/>
            <a:ea typeface="+mn-ea"/>
            <a:cs typeface="+mn-cs"/>
          </a:endParaRPr>
        </a:p>
        <a:p>
          <a:pPr algn="l" eaLnBrk="1" fontAlgn="auto" latinLnBrk="0" hangingPunct="1"/>
          <a:r>
            <a:rPr kumimoji="1" lang="ja-JP" altLang="ja-JP" sz="1050">
              <a:solidFill>
                <a:sysClr val="windowText" lastClr="000000"/>
              </a:solidFill>
              <a:effectLst/>
              <a:latin typeface="+mn-lt"/>
              <a:ea typeface="+mn-ea"/>
              <a:cs typeface="+mn-cs"/>
            </a:rPr>
            <a:t>・今後はメール（</a:t>
          </a:r>
          <a:r>
            <a:rPr kumimoji="1" lang="en-US" altLang="ja-JP" sz="1050">
              <a:solidFill>
                <a:sysClr val="windowText" lastClr="000000"/>
              </a:solidFill>
              <a:effectLst/>
              <a:latin typeface="+mn-lt"/>
              <a:ea typeface="+mn-ea"/>
              <a:cs typeface="+mn-cs"/>
            </a:rPr>
            <a:t>rouho@hamamatsu-cci.or.jp</a:t>
          </a:r>
          <a:r>
            <a:rPr kumimoji="1" lang="ja-JP" altLang="ja-JP" sz="1050">
              <a:solidFill>
                <a:sysClr val="windowText" lastClr="000000"/>
              </a:solidFill>
              <a:effectLst/>
              <a:latin typeface="+mn-lt"/>
              <a:ea typeface="+mn-ea"/>
              <a:cs typeface="+mn-cs"/>
            </a:rPr>
            <a:t>）での提出へ、</a:t>
          </a:r>
          <a:endParaRPr lang="ja-JP" altLang="ja-JP" sz="1050">
            <a:solidFill>
              <a:sysClr val="windowText" lastClr="000000"/>
            </a:solidFill>
            <a:effectLst/>
          </a:endParaRPr>
        </a:p>
        <a:p>
          <a:pPr algn="l" eaLnBrk="1" fontAlgn="auto" latinLnBrk="0" hangingPunct="1"/>
          <a:r>
            <a:rPr kumimoji="1" lang="en-US" altLang="ja-JP" sz="1050">
              <a:solidFill>
                <a:sysClr val="windowText" lastClr="000000"/>
              </a:solidFill>
              <a:effectLst/>
              <a:latin typeface="+mn-lt"/>
              <a:ea typeface="+mn-ea"/>
              <a:cs typeface="+mn-cs"/>
            </a:rPr>
            <a:t>1</a:t>
          </a:r>
          <a:r>
            <a:rPr kumimoji="1" lang="ja-JP" altLang="ja-JP" sz="1050">
              <a:solidFill>
                <a:sysClr val="windowText" lastClr="000000"/>
              </a:solidFill>
              <a:effectLst/>
              <a:latin typeface="+mn-lt"/>
              <a:ea typeface="+mn-ea"/>
              <a:cs typeface="+mn-cs"/>
            </a:rPr>
            <a:t>月頃より順次移行予定です。今後とも、円滑で丁寧な対応を心がけてまいりますので、何卒ご理解とご協力を賜りますよう、よろしくお願い申し上げます。</a:t>
          </a:r>
          <a:endParaRPr lang="ja-JP" altLang="ja-JP" sz="1050">
            <a:solidFill>
              <a:sysClr val="windowText" lastClr="000000"/>
            </a:solidFill>
            <a:effectLst/>
          </a:endParaRPr>
        </a:p>
        <a:p>
          <a:pPr algn="ctr"/>
          <a:r>
            <a:rPr kumimoji="1" lang="ja-JP" altLang="ja-JP" sz="1050">
              <a:solidFill>
                <a:sysClr val="windowText" lastClr="000000"/>
              </a:solidFill>
              <a:effectLst/>
              <a:latin typeface="+mn-lt"/>
              <a:ea typeface="+mn-ea"/>
              <a:cs typeface="+mn-cs"/>
            </a:rPr>
            <a:t> </a:t>
          </a:r>
          <a:endParaRPr lang="ja-JP" altLang="ja-JP" sz="1050">
            <a:solidFill>
              <a:sysClr val="windowText" lastClr="000000"/>
            </a:solidFill>
            <a:effectLst/>
          </a:endParaRPr>
        </a:p>
        <a:p>
          <a:pPr algn="ctr" eaLnBrk="1" fontAlgn="auto" latinLnBrk="0" hangingPunct="1"/>
          <a:r>
            <a:rPr kumimoji="1" lang="ja-JP" altLang="ja-JP" sz="1600">
              <a:solidFill>
                <a:sysClr val="windowText" lastClr="000000"/>
              </a:solidFill>
              <a:effectLst/>
              <a:latin typeface="+mn-lt"/>
              <a:ea typeface="+mn-ea"/>
              <a:cs typeface="+mn-cs"/>
            </a:rPr>
            <a:t>★ご注意★</a:t>
          </a:r>
          <a:endParaRPr lang="ja-JP" altLang="ja-JP" sz="1600">
            <a:solidFill>
              <a:sysClr val="windowText" lastClr="000000"/>
            </a:solidFill>
            <a:effectLst/>
          </a:endParaRPr>
        </a:p>
        <a:p>
          <a:pPr algn="l"/>
          <a:endParaRPr kumimoji="1" lang="en-US" altLang="ja-JP" sz="1050" u="sng">
            <a:solidFill>
              <a:sysClr val="windowText" lastClr="000000"/>
            </a:solidFill>
            <a:effectLst/>
            <a:latin typeface="+mn-lt"/>
            <a:ea typeface="+mn-ea"/>
            <a:cs typeface="+mn-cs"/>
          </a:endParaRPr>
        </a:p>
        <a:p>
          <a:r>
            <a:rPr kumimoji="1" lang="ja-JP" altLang="ja-JP" sz="1100" b="1" u="sng">
              <a:solidFill>
                <a:srgbClr val="FF0000"/>
              </a:solidFill>
              <a:effectLst/>
              <a:latin typeface="+mn-lt"/>
              <a:ea typeface="+mn-ea"/>
              <a:cs typeface="+mn-cs"/>
            </a:rPr>
            <a:t>・以下の場合、添付書類も提出してください。</a:t>
          </a:r>
          <a:endParaRPr kumimoji="1" lang="en-US" altLang="ja-JP" sz="1100" b="1" u="sng">
            <a:solidFill>
              <a:srgbClr val="FF0000"/>
            </a:solidFill>
            <a:effectLst/>
            <a:latin typeface="+mn-lt"/>
            <a:ea typeface="+mn-ea"/>
            <a:cs typeface="+mn-cs"/>
          </a:endParaRPr>
        </a:p>
        <a:p>
          <a:r>
            <a:rPr kumimoji="1" lang="ja-JP" altLang="en-US" sz="1100" b="1" u="none">
              <a:solidFill>
                <a:srgbClr val="FF0000"/>
              </a:solidFill>
              <a:effectLst/>
              <a:latin typeface="+mn-lt"/>
              <a:ea typeface="+mn-ea"/>
              <a:cs typeface="+mn-cs"/>
            </a:rPr>
            <a:t>　　①　</a:t>
          </a:r>
          <a:r>
            <a:rPr kumimoji="1" lang="ja-JP" altLang="ja-JP" sz="1100" b="1">
              <a:solidFill>
                <a:srgbClr val="FF0000"/>
              </a:solidFill>
              <a:effectLst/>
              <a:latin typeface="+mn-lt"/>
              <a:ea typeface="+mn-ea"/>
              <a:cs typeface="+mn-cs"/>
            </a:rPr>
            <a:t>外国人労働者の場合　→　在留カード</a:t>
          </a:r>
          <a:endParaRPr lang="ja-JP" altLang="ja-JP" sz="1050" b="1" u="none">
            <a:solidFill>
              <a:srgbClr val="FF0000"/>
            </a:solidFill>
            <a:effectLst/>
          </a:endParaRPr>
        </a:p>
        <a:p>
          <a:r>
            <a:rPr kumimoji="1" lang="ja-JP" altLang="ja-JP" sz="1100" b="1">
              <a:solidFill>
                <a:srgbClr val="FF0000"/>
              </a:solidFill>
              <a:effectLst/>
              <a:latin typeface="+mn-lt"/>
              <a:ea typeface="+mn-ea"/>
              <a:cs typeface="+mn-cs"/>
            </a:rPr>
            <a:t>　　</a:t>
          </a:r>
          <a:r>
            <a:rPr kumimoji="1" lang="ja-JP" altLang="en-US" sz="1100" b="1">
              <a:solidFill>
                <a:srgbClr val="FF0000"/>
              </a:solidFill>
              <a:effectLst/>
              <a:latin typeface="+mn-lt"/>
              <a:ea typeface="+mn-ea"/>
              <a:cs typeface="+mn-cs"/>
            </a:rPr>
            <a:t>②</a:t>
          </a:r>
          <a:r>
            <a:rPr kumimoji="1" lang="ja-JP" altLang="ja-JP" sz="1100" b="1">
              <a:solidFill>
                <a:srgbClr val="FF0000"/>
              </a:solidFill>
              <a:effectLst/>
              <a:latin typeface="+mn-lt"/>
              <a:ea typeface="+mn-ea"/>
              <a:cs typeface="+mn-cs"/>
            </a:rPr>
            <a:t>　解雇、重責解雇</a:t>
          </a:r>
          <a:r>
            <a:rPr kumimoji="1" lang="ja-JP" altLang="en-US" sz="1100" b="1">
              <a:solidFill>
                <a:srgbClr val="FF0000"/>
              </a:solidFill>
              <a:effectLst/>
              <a:latin typeface="+mn-lt"/>
              <a:ea typeface="+mn-ea"/>
              <a:cs typeface="+mn-cs"/>
            </a:rPr>
            <a:t>の場合</a:t>
          </a:r>
          <a:r>
            <a:rPr kumimoji="1" lang="ja-JP" altLang="ja-JP" sz="1100" b="1">
              <a:solidFill>
                <a:srgbClr val="FF0000"/>
              </a:solidFill>
              <a:effectLst/>
              <a:latin typeface="+mn-lt"/>
              <a:ea typeface="+mn-ea"/>
              <a:cs typeface="+mn-cs"/>
            </a:rPr>
            <a:t>　</a:t>
          </a:r>
          <a:endParaRPr kumimoji="1" lang="en-US" altLang="ja-JP" sz="1100" b="1">
            <a:solidFill>
              <a:srgbClr val="FF0000"/>
            </a:solidFill>
            <a:effectLst/>
            <a:latin typeface="+mn-lt"/>
            <a:ea typeface="+mn-ea"/>
            <a:cs typeface="+mn-cs"/>
          </a:endParaRPr>
        </a:p>
        <a:p>
          <a:r>
            <a:rPr kumimoji="1" lang="ja-JP" altLang="en-US" sz="1100" b="1">
              <a:solidFill>
                <a:srgbClr val="FF0000"/>
              </a:solidFill>
              <a:effectLst/>
              <a:latin typeface="+mn-lt"/>
              <a:ea typeface="+mn-ea"/>
              <a:cs typeface="+mn-cs"/>
            </a:rPr>
            <a:t>　　　　</a:t>
          </a:r>
          <a:r>
            <a:rPr kumimoji="1" lang="ja-JP" altLang="ja-JP" sz="1100" b="1">
              <a:solidFill>
                <a:srgbClr val="FF0000"/>
              </a:solidFill>
              <a:effectLst/>
              <a:latin typeface="+mn-lt"/>
              <a:ea typeface="+mn-ea"/>
              <a:cs typeface="+mn-cs"/>
            </a:rPr>
            <a:t>→　解雇通知書、就業規則の該当箇所</a:t>
          </a:r>
          <a:endParaRPr lang="ja-JP" altLang="ja-JP" b="1">
            <a:solidFill>
              <a:srgbClr val="FF0000"/>
            </a:solidFill>
            <a:effectLst/>
          </a:endParaRPr>
        </a:p>
        <a:p>
          <a:r>
            <a:rPr kumimoji="1" lang="ja-JP" altLang="ja-JP" sz="1100" b="1">
              <a:solidFill>
                <a:srgbClr val="FF0000"/>
              </a:solidFill>
              <a:effectLst/>
              <a:latin typeface="+mn-lt"/>
              <a:ea typeface="+mn-ea"/>
              <a:cs typeface="+mn-cs"/>
            </a:rPr>
            <a:t>　　</a:t>
          </a:r>
          <a:r>
            <a:rPr kumimoji="1" lang="ja-JP" altLang="en-US" sz="1100" b="1">
              <a:solidFill>
                <a:srgbClr val="FF0000"/>
              </a:solidFill>
              <a:effectLst/>
              <a:latin typeface="+mn-lt"/>
              <a:ea typeface="+mn-ea"/>
              <a:cs typeface="+mn-cs"/>
            </a:rPr>
            <a:t>③</a:t>
          </a:r>
          <a:r>
            <a:rPr kumimoji="1" lang="ja-JP" altLang="ja-JP" sz="1100" b="1">
              <a:solidFill>
                <a:srgbClr val="FF0000"/>
              </a:solidFill>
              <a:effectLst/>
              <a:latin typeface="+mn-lt"/>
              <a:ea typeface="+mn-ea"/>
              <a:cs typeface="+mn-cs"/>
            </a:rPr>
            <a:t>　契約期間満了</a:t>
          </a:r>
          <a:r>
            <a:rPr kumimoji="1" lang="ja-JP" altLang="en-US" sz="1100" b="1">
              <a:solidFill>
                <a:srgbClr val="FF0000"/>
              </a:solidFill>
              <a:effectLst/>
              <a:latin typeface="+mn-lt"/>
              <a:ea typeface="+mn-ea"/>
              <a:cs typeface="+mn-cs"/>
            </a:rPr>
            <a:t>の場合</a:t>
          </a:r>
          <a:r>
            <a:rPr kumimoji="1" lang="ja-JP" altLang="ja-JP" sz="1100" b="1">
              <a:solidFill>
                <a:srgbClr val="FF0000"/>
              </a:solidFill>
              <a:effectLst/>
              <a:latin typeface="+mn-lt"/>
              <a:ea typeface="+mn-ea"/>
              <a:cs typeface="+mn-cs"/>
            </a:rPr>
            <a:t>　</a:t>
          </a:r>
          <a:endParaRPr kumimoji="1" lang="en-US" altLang="ja-JP" sz="1100" b="1">
            <a:solidFill>
              <a:srgbClr val="FF0000"/>
            </a:solidFill>
            <a:effectLst/>
            <a:latin typeface="+mn-lt"/>
            <a:ea typeface="+mn-ea"/>
            <a:cs typeface="+mn-cs"/>
          </a:endParaRPr>
        </a:p>
        <a:p>
          <a:r>
            <a:rPr kumimoji="1" lang="ja-JP" altLang="en-US" sz="1100" b="1">
              <a:solidFill>
                <a:srgbClr val="FF0000"/>
              </a:solidFill>
              <a:effectLst/>
              <a:latin typeface="+mn-lt"/>
              <a:ea typeface="+mn-ea"/>
              <a:cs typeface="+mn-cs"/>
            </a:rPr>
            <a:t>　　　　</a:t>
          </a:r>
          <a:r>
            <a:rPr kumimoji="1" lang="ja-JP" altLang="ja-JP" sz="1100" b="1">
              <a:solidFill>
                <a:srgbClr val="FF0000"/>
              </a:solidFill>
              <a:effectLst/>
              <a:latin typeface="+mn-lt"/>
              <a:ea typeface="+mn-ea"/>
              <a:cs typeface="+mn-cs"/>
            </a:rPr>
            <a:t>→　</a:t>
          </a:r>
          <a:r>
            <a:rPr kumimoji="1" lang="ja-JP" altLang="en-US" sz="1100" b="1">
              <a:solidFill>
                <a:srgbClr val="FF0000"/>
              </a:solidFill>
              <a:effectLst/>
              <a:latin typeface="+mn-lt"/>
              <a:ea typeface="+mn-ea"/>
              <a:cs typeface="+mn-cs"/>
            </a:rPr>
            <a:t>契約期間すべての</a:t>
          </a:r>
          <a:r>
            <a:rPr kumimoji="1" lang="ja-JP" altLang="ja-JP" sz="1100" b="1">
              <a:solidFill>
                <a:srgbClr val="FF0000"/>
              </a:solidFill>
              <a:effectLst/>
              <a:latin typeface="+mn-lt"/>
              <a:ea typeface="+mn-ea"/>
              <a:cs typeface="+mn-cs"/>
            </a:rPr>
            <a:t>契約書</a:t>
          </a:r>
          <a:r>
            <a:rPr kumimoji="1" lang="en-US" altLang="ja-JP" sz="1100" b="1">
              <a:solidFill>
                <a:srgbClr val="FF0000"/>
              </a:solidFill>
              <a:effectLst/>
              <a:latin typeface="+mn-lt"/>
              <a:ea typeface="+mn-ea"/>
              <a:cs typeface="+mn-cs"/>
            </a:rPr>
            <a:t>or</a:t>
          </a:r>
          <a:r>
            <a:rPr kumimoji="1" lang="ja-JP" altLang="ja-JP" sz="1100" b="1">
              <a:solidFill>
                <a:srgbClr val="FF0000"/>
              </a:solidFill>
              <a:effectLst/>
              <a:latin typeface="+mn-lt"/>
              <a:ea typeface="+mn-ea"/>
              <a:cs typeface="+mn-cs"/>
            </a:rPr>
            <a:t>雇入通知書</a:t>
          </a:r>
          <a:endParaRPr lang="ja-JP" altLang="ja-JP" sz="1050" b="1">
            <a:solidFill>
              <a:srgbClr val="FF0000"/>
            </a:solidFill>
            <a:effectLst/>
          </a:endParaRPr>
        </a:p>
        <a:p>
          <a:r>
            <a:rPr kumimoji="1" lang="ja-JP" altLang="ja-JP" sz="1100" b="1">
              <a:solidFill>
                <a:srgbClr val="FF0000"/>
              </a:solidFill>
              <a:effectLst/>
              <a:latin typeface="+mn-lt"/>
              <a:ea typeface="+mn-ea"/>
              <a:cs typeface="+mn-cs"/>
            </a:rPr>
            <a:t>　　</a:t>
          </a:r>
          <a:r>
            <a:rPr kumimoji="1" lang="ja-JP" altLang="en-US" sz="1100" b="1">
              <a:solidFill>
                <a:srgbClr val="FF0000"/>
              </a:solidFill>
              <a:effectLst/>
              <a:latin typeface="+mn-lt"/>
              <a:ea typeface="+mn-ea"/>
              <a:cs typeface="+mn-cs"/>
            </a:rPr>
            <a:t>④</a:t>
          </a:r>
          <a:r>
            <a:rPr kumimoji="1" lang="ja-JP" altLang="ja-JP" sz="1100" b="1">
              <a:solidFill>
                <a:srgbClr val="FF0000"/>
              </a:solidFill>
              <a:effectLst/>
              <a:latin typeface="+mn-lt"/>
              <a:ea typeface="+mn-ea"/>
              <a:cs typeface="+mn-cs"/>
            </a:rPr>
            <a:t>　</a:t>
          </a:r>
          <a:r>
            <a:rPr kumimoji="1" lang="ja-JP" altLang="en-US" sz="1100" b="1">
              <a:solidFill>
                <a:srgbClr val="FF0000"/>
              </a:solidFill>
              <a:effectLst/>
              <a:latin typeface="+mn-lt"/>
              <a:ea typeface="+mn-ea"/>
              <a:cs typeface="+mn-cs"/>
            </a:rPr>
            <a:t>定年の場合</a:t>
          </a:r>
          <a:r>
            <a:rPr kumimoji="1" lang="ja-JP" altLang="ja-JP" sz="1100" b="1">
              <a:solidFill>
                <a:srgbClr val="FF0000"/>
              </a:solidFill>
              <a:effectLst/>
              <a:latin typeface="+mn-lt"/>
              <a:ea typeface="+mn-ea"/>
              <a:cs typeface="+mn-cs"/>
            </a:rPr>
            <a:t>　→　就業規則の該当箇所</a:t>
          </a:r>
          <a:endParaRPr kumimoji="1" lang="en-US" altLang="ja-JP" sz="1100" b="1">
            <a:solidFill>
              <a:srgbClr val="FF0000"/>
            </a:solidFill>
            <a:effectLst/>
            <a:latin typeface="+mn-lt"/>
            <a:ea typeface="+mn-ea"/>
            <a:cs typeface="+mn-cs"/>
          </a:endParaRPr>
        </a:p>
        <a:p>
          <a:r>
            <a:rPr kumimoji="1" lang="ja-JP" altLang="en-US" sz="1100" b="1">
              <a:solidFill>
                <a:srgbClr val="FF0000"/>
              </a:solidFill>
              <a:effectLst/>
              <a:latin typeface="+mn-lt"/>
              <a:ea typeface="+mn-ea"/>
              <a:cs typeface="+mn-cs"/>
            </a:rPr>
            <a:t>　　⑤　休業手当の支給がある場合　</a:t>
          </a:r>
          <a:endParaRPr kumimoji="1" lang="en-US" altLang="ja-JP" sz="1100" b="1">
            <a:solidFill>
              <a:srgbClr val="FF0000"/>
            </a:solidFill>
            <a:effectLst/>
            <a:latin typeface="+mn-lt"/>
            <a:ea typeface="+mn-ea"/>
            <a:cs typeface="+mn-cs"/>
          </a:endParaRPr>
        </a:p>
        <a:p>
          <a:r>
            <a:rPr kumimoji="1" lang="ja-JP" altLang="en-US" sz="1100" b="1">
              <a:solidFill>
                <a:srgbClr val="FF0000"/>
              </a:solidFill>
              <a:effectLst/>
              <a:latin typeface="+mn-lt"/>
              <a:ea typeface="+mn-ea"/>
              <a:cs typeface="+mn-cs"/>
            </a:rPr>
            <a:t>　　　　→　該当期間のタイムカード</a:t>
          </a:r>
          <a:r>
            <a:rPr kumimoji="1" lang="en-US" altLang="ja-JP" sz="1100" b="1">
              <a:solidFill>
                <a:srgbClr val="FF0000"/>
              </a:solidFill>
              <a:effectLst/>
              <a:latin typeface="+mn-lt"/>
              <a:ea typeface="+mn-ea"/>
              <a:cs typeface="+mn-cs"/>
            </a:rPr>
            <a:t>(</a:t>
          </a:r>
          <a:r>
            <a:rPr kumimoji="1" lang="ja-JP" altLang="en-US" sz="1100" b="1">
              <a:solidFill>
                <a:srgbClr val="FF0000"/>
              </a:solidFill>
              <a:effectLst/>
              <a:latin typeface="+mn-lt"/>
              <a:ea typeface="+mn-ea"/>
              <a:cs typeface="+mn-cs"/>
            </a:rPr>
            <a:t>出勤簿</a:t>
          </a:r>
          <a:r>
            <a:rPr kumimoji="1" lang="en-US" altLang="ja-JP" sz="1100" b="1">
              <a:solidFill>
                <a:srgbClr val="FF0000"/>
              </a:solidFill>
              <a:effectLst/>
              <a:latin typeface="+mn-lt"/>
              <a:ea typeface="+mn-ea"/>
              <a:cs typeface="+mn-cs"/>
            </a:rPr>
            <a:t>)</a:t>
          </a:r>
          <a:r>
            <a:rPr kumimoji="1" lang="ja-JP" altLang="en-US" sz="1100" b="1">
              <a:solidFill>
                <a:srgbClr val="FF0000"/>
              </a:solidFill>
              <a:effectLst/>
              <a:latin typeface="+mn-lt"/>
              <a:ea typeface="+mn-ea"/>
              <a:cs typeface="+mn-cs"/>
            </a:rPr>
            <a:t>、賃金台帳</a:t>
          </a:r>
          <a:endParaRPr lang="ja-JP" altLang="ja-JP" sz="1050" b="1">
            <a:solidFill>
              <a:srgbClr val="FF0000"/>
            </a:solidFill>
            <a:effectLst/>
          </a:endParaRPr>
        </a:p>
        <a:p>
          <a:pPr algn="l"/>
          <a:endParaRPr kumimoji="1" lang="en-US" altLang="ja-JP" sz="1050">
            <a:solidFill>
              <a:sysClr val="windowText" lastClr="000000"/>
            </a:solidFill>
            <a:effectLst/>
            <a:latin typeface="+mn-lt"/>
            <a:ea typeface="+mn-ea"/>
            <a:cs typeface="+mn-cs"/>
          </a:endParaRPr>
        </a:p>
        <a:p>
          <a:pPr algn="l"/>
          <a:endParaRPr kumimoji="1" lang="en-US" altLang="ja-JP" sz="1050">
            <a:solidFill>
              <a:sysClr val="windowText" lastClr="000000"/>
            </a:solidFill>
            <a:effectLst/>
            <a:latin typeface="+mn-lt"/>
            <a:ea typeface="+mn-ea"/>
            <a:cs typeface="+mn-cs"/>
          </a:endParaRPr>
        </a:p>
        <a:p>
          <a:pPr algn="l"/>
          <a:r>
            <a:rPr kumimoji="1" lang="ja-JP" altLang="en-US" sz="1050">
              <a:solidFill>
                <a:sysClr val="windowText" lastClr="000000"/>
              </a:solidFill>
              <a:effectLst/>
              <a:latin typeface="+mn-lt"/>
              <a:ea typeface="+mn-ea"/>
              <a:cs typeface="+mn-cs"/>
            </a:rPr>
            <a:t>・</a:t>
          </a:r>
          <a:r>
            <a:rPr kumimoji="1" lang="ja-JP" altLang="ja-JP" sz="1050">
              <a:solidFill>
                <a:sysClr val="windowText" lastClr="000000"/>
              </a:solidFill>
              <a:effectLst/>
              <a:latin typeface="+mn-lt"/>
              <a:ea typeface="+mn-ea"/>
              <a:cs typeface="+mn-cs"/>
            </a:rPr>
            <a:t>当事務組合が</a:t>
          </a:r>
          <a:r>
            <a:rPr kumimoji="1" lang="ja-JP" altLang="ja-JP" sz="1050" u="none">
              <a:solidFill>
                <a:sysClr val="windowText" lastClr="000000"/>
              </a:solidFill>
              <a:effectLst/>
              <a:latin typeface="+mn-lt"/>
              <a:ea typeface="+mn-ea"/>
              <a:cs typeface="+mn-cs"/>
            </a:rPr>
            <a:t>本</a:t>
          </a:r>
          <a:r>
            <a:rPr kumimoji="1" lang="ja-JP" altLang="en-US" sz="1050" u="none">
              <a:solidFill>
                <a:sysClr val="windowText" lastClr="000000"/>
              </a:solidFill>
              <a:effectLst/>
              <a:latin typeface="+mn-lt"/>
              <a:ea typeface="+mn-ea"/>
              <a:cs typeface="+mn-cs"/>
            </a:rPr>
            <a:t>連絡票</a:t>
          </a:r>
          <a:r>
            <a:rPr kumimoji="1" lang="ja-JP" altLang="ja-JP" sz="1050" u="none">
              <a:solidFill>
                <a:sysClr val="windowText" lastClr="000000"/>
              </a:solidFill>
              <a:effectLst/>
              <a:latin typeface="+mn-lt"/>
              <a:ea typeface="+mn-ea"/>
              <a:cs typeface="+mn-cs"/>
            </a:rPr>
            <a:t>で</a:t>
          </a:r>
          <a:r>
            <a:rPr kumimoji="1" lang="ja-JP" altLang="ja-JP" sz="1050">
              <a:solidFill>
                <a:sysClr val="windowText" lastClr="000000"/>
              </a:solidFill>
              <a:effectLst/>
              <a:latin typeface="+mn-lt"/>
              <a:ea typeface="+mn-ea"/>
              <a:cs typeface="+mn-cs"/>
            </a:rPr>
            <a:t>取得したマイナンバー</a:t>
          </a:r>
          <a:r>
            <a:rPr kumimoji="1" lang="ja-JP" altLang="ja-JP" sz="1100">
              <a:solidFill>
                <a:sysClr val="windowText" lastClr="000000"/>
              </a:solidFill>
              <a:effectLst/>
              <a:latin typeface="+mn-lt"/>
              <a:ea typeface="+mn-ea"/>
              <a:cs typeface="+mn-cs"/>
            </a:rPr>
            <a:t>（個人番号）</a:t>
          </a:r>
          <a:r>
            <a:rPr kumimoji="1" lang="ja-JP" altLang="ja-JP" sz="1050">
              <a:solidFill>
                <a:sysClr val="windowText" lastClr="000000"/>
              </a:solidFill>
              <a:effectLst/>
              <a:latin typeface="+mn-lt"/>
              <a:ea typeface="+mn-ea"/>
              <a:cs typeface="+mn-cs"/>
            </a:rPr>
            <a:t>は雇用保険の取得・喪失手続きに係る事務でのみ使用するものとします。</a:t>
          </a:r>
          <a:endParaRPr kumimoji="1" lang="en-US" altLang="ja-JP" sz="1050">
            <a:solidFill>
              <a:sysClr val="windowText" lastClr="000000"/>
            </a:solidFill>
            <a:effectLst/>
            <a:latin typeface="+mn-lt"/>
            <a:ea typeface="+mn-ea"/>
            <a:cs typeface="+mn-cs"/>
          </a:endParaRPr>
        </a:p>
        <a:p>
          <a:pPr algn="l"/>
          <a:endParaRPr lang="ja-JP" altLang="ja-JP" sz="1050">
            <a:solidFill>
              <a:sysClr val="windowText" lastClr="000000"/>
            </a:solidFill>
            <a:effectLst/>
          </a:endParaRPr>
        </a:p>
        <a:p>
          <a:pPr algn="l"/>
          <a:r>
            <a:rPr kumimoji="1" lang="ja-JP" altLang="en-US" sz="1050">
              <a:solidFill>
                <a:sysClr val="windowText" lastClr="000000"/>
              </a:solidFill>
              <a:effectLst/>
              <a:latin typeface="+mn-lt"/>
              <a:ea typeface="+mn-ea"/>
              <a:cs typeface="+mn-cs"/>
            </a:rPr>
            <a:t>・</a:t>
          </a:r>
          <a:r>
            <a:rPr kumimoji="1" lang="ja-JP" altLang="ja-JP" sz="1050">
              <a:solidFill>
                <a:sysClr val="windowText" lastClr="000000"/>
              </a:solidFill>
              <a:effectLst/>
              <a:latin typeface="+mn-lt"/>
              <a:ea typeface="+mn-ea"/>
              <a:cs typeface="+mn-cs"/>
            </a:rPr>
            <a:t>個人番号記載に伴う本人確認</a:t>
          </a:r>
          <a:r>
            <a:rPr kumimoji="1" lang="ja-JP" altLang="en-US" sz="1050">
              <a:solidFill>
                <a:sysClr val="windowText" lastClr="000000"/>
              </a:solidFill>
              <a:effectLst/>
              <a:latin typeface="+mn-lt"/>
              <a:ea typeface="+mn-ea"/>
              <a:cs typeface="+mn-cs"/>
            </a:rPr>
            <a:t>（</a:t>
          </a:r>
          <a:r>
            <a:rPr kumimoji="1" lang="ja-JP" altLang="ja-JP" sz="1050">
              <a:solidFill>
                <a:sysClr val="windowText" lastClr="000000"/>
              </a:solidFill>
              <a:effectLst/>
              <a:latin typeface="+mn-lt"/>
              <a:ea typeface="+mn-ea"/>
              <a:cs typeface="+mn-cs"/>
            </a:rPr>
            <a:t>本人情報と個人番号の照合</a:t>
          </a:r>
          <a:r>
            <a:rPr kumimoji="1" lang="ja-JP" altLang="en-US" sz="1050">
              <a:solidFill>
                <a:sysClr val="windowText" lastClr="000000"/>
              </a:solidFill>
              <a:effectLst/>
              <a:latin typeface="+mn-lt"/>
              <a:ea typeface="+mn-ea"/>
              <a:cs typeface="+mn-cs"/>
            </a:rPr>
            <a:t>）</a:t>
          </a:r>
          <a:r>
            <a:rPr kumimoji="1" lang="ja-JP" altLang="ja-JP" sz="1050">
              <a:solidFill>
                <a:sysClr val="windowText" lastClr="000000"/>
              </a:solidFill>
              <a:effectLst/>
              <a:latin typeface="+mn-lt"/>
              <a:ea typeface="+mn-ea"/>
              <a:cs typeface="+mn-cs"/>
            </a:rPr>
            <a:t>は事業所にて行っていただきます。</a:t>
          </a:r>
          <a:endParaRPr kumimoji="1" lang="en-US" altLang="ja-JP" sz="1050">
            <a:solidFill>
              <a:sysClr val="windowText" lastClr="000000"/>
            </a:solidFill>
            <a:effectLst/>
            <a:latin typeface="+mn-lt"/>
            <a:ea typeface="+mn-ea"/>
            <a:cs typeface="+mn-cs"/>
          </a:endParaRPr>
        </a:p>
        <a:p>
          <a:pPr algn="l"/>
          <a:endParaRPr lang="ja-JP" altLang="ja-JP" sz="1050">
            <a:solidFill>
              <a:sysClr val="windowText" lastClr="000000"/>
            </a:solidFill>
            <a:effectLst/>
          </a:endParaRPr>
        </a:p>
        <a:p>
          <a:pPr algn="l"/>
          <a:r>
            <a:rPr kumimoji="1" lang="ja-JP" altLang="ja-JP" sz="1050">
              <a:solidFill>
                <a:sysClr val="windowText" lastClr="000000"/>
              </a:solidFill>
              <a:effectLst/>
              <a:latin typeface="+mn-lt"/>
              <a:ea typeface="+mn-ea"/>
              <a:cs typeface="+mn-cs"/>
            </a:rPr>
            <a:t>・ご入力いただいた情報は、労働保険事務組合浜松商工会議所の個人情報保護方針に基づき使用させていただきます。</a:t>
          </a:r>
          <a:endParaRPr kumimoji="1" lang="en-US" altLang="ja-JP" sz="1050">
            <a:solidFill>
              <a:sysClr val="windowText" lastClr="000000"/>
            </a:solidFill>
            <a:effectLst/>
            <a:latin typeface="+mn-lt"/>
            <a:ea typeface="+mn-ea"/>
            <a:cs typeface="+mn-cs"/>
          </a:endParaRPr>
        </a:p>
        <a:p>
          <a:pPr algn="l"/>
          <a:endParaRPr lang="ja-JP" altLang="ja-JP" sz="1050">
            <a:solidFill>
              <a:schemeClr val="bg1">
                <a:lumMod val="75000"/>
              </a:schemeClr>
            </a:solidFill>
            <a:effectLst/>
          </a:endParaRPr>
        </a:p>
        <a:p>
          <a:pPr algn="l"/>
          <a:endParaRPr kumimoji="1" lang="ja-JP" altLang="en-US" sz="1100"/>
        </a:p>
      </xdr:txBody>
    </xdr:sp>
    <xdr:clientData/>
  </xdr:twoCellAnchor>
  <xdr:twoCellAnchor>
    <xdr:from>
      <xdr:col>2</xdr:col>
      <xdr:colOff>22860</xdr:colOff>
      <xdr:row>12</xdr:row>
      <xdr:rowOff>0</xdr:rowOff>
    </xdr:from>
    <xdr:to>
      <xdr:col>3</xdr:col>
      <xdr:colOff>259080</xdr:colOff>
      <xdr:row>16</xdr:row>
      <xdr:rowOff>0</xdr:rowOff>
    </xdr:to>
    <xdr:sp macro="" textlink="">
      <xdr:nvSpPr>
        <xdr:cNvPr id="5" name="四角形: 角を丸くする 4">
          <a:extLst>
            <a:ext uri="{FF2B5EF4-FFF2-40B4-BE49-F238E27FC236}">
              <a16:creationId xmlns:a16="http://schemas.microsoft.com/office/drawing/2014/main" id="{070D0698-78D2-4080-993F-55EA9B5FCC3C}"/>
            </a:ext>
          </a:extLst>
        </xdr:cNvPr>
        <xdr:cNvSpPr/>
      </xdr:nvSpPr>
      <xdr:spPr>
        <a:xfrm>
          <a:off x="571500" y="2316480"/>
          <a:ext cx="510540" cy="762000"/>
        </a:xfrm>
        <a:prstGeom prst="roundRect">
          <a:avLst/>
        </a:prstGeom>
        <a:noFill/>
        <a:ln w="38100">
          <a:solidFill>
            <a:srgbClr val="92D05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17974</xdr:colOff>
      <xdr:row>10</xdr:row>
      <xdr:rowOff>102676</xdr:rowOff>
    </xdr:from>
    <xdr:to>
      <xdr:col>54</xdr:col>
      <xdr:colOff>120650</xdr:colOff>
      <xdr:row>28</xdr:row>
      <xdr:rowOff>97790</xdr:rowOff>
    </xdr:to>
    <xdr:sp macro="" textlink="">
      <xdr:nvSpPr>
        <xdr:cNvPr id="7" name="吹き出し: 角を丸めた四角形 6">
          <a:extLst>
            <a:ext uri="{FF2B5EF4-FFF2-40B4-BE49-F238E27FC236}">
              <a16:creationId xmlns:a16="http://schemas.microsoft.com/office/drawing/2014/main" id="{9D3C43A9-7CE7-40DE-9D45-B4F925B0ACCB}"/>
            </a:ext>
          </a:extLst>
        </xdr:cNvPr>
        <xdr:cNvSpPr/>
      </xdr:nvSpPr>
      <xdr:spPr>
        <a:xfrm>
          <a:off x="6675949" y="1950526"/>
          <a:ext cx="3055426" cy="3500314"/>
        </a:xfrm>
        <a:prstGeom prst="wedgeRoundRectCallout">
          <a:avLst>
            <a:gd name="adj1" fmla="val -61336"/>
            <a:gd name="adj2" fmla="val -45478"/>
            <a:gd name="adj3" fmla="val 16667"/>
          </a:avLst>
        </a:prstGeom>
        <a:solidFill>
          <a:schemeClr val="bg1"/>
        </a:solidFill>
        <a:ln w="38100">
          <a:solidFill>
            <a:schemeClr val="accent6">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退社以外の理由で喪失する場合、</a:t>
          </a:r>
          <a:endParaRPr kumimoji="1" lang="en-US" altLang="ja-JP" sz="1100">
            <a:solidFill>
              <a:sysClr val="windowText" lastClr="000000"/>
            </a:solidFill>
          </a:endParaRPr>
        </a:p>
        <a:p>
          <a:pPr algn="l"/>
          <a:r>
            <a:rPr kumimoji="1" lang="ja-JP" altLang="en-US" sz="1100">
              <a:solidFill>
                <a:sysClr val="windowText" lastClr="000000"/>
              </a:solidFill>
            </a:rPr>
            <a:t>（　）内に理由を入力してください。</a:t>
          </a:r>
          <a:endParaRPr kumimoji="1" lang="en-US" altLang="ja-JP" sz="1100">
            <a:solidFill>
              <a:sysClr val="windowText" lastClr="000000"/>
            </a:solidFill>
          </a:endParaRPr>
        </a:p>
        <a:p>
          <a:pPr algn="l"/>
          <a:endParaRPr kumimoji="1" lang="en-US" altLang="ja-JP" sz="1100">
            <a:solidFill>
              <a:sysClr val="windowText" lastClr="00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ysClr val="windowText" lastClr="000000"/>
              </a:solidFill>
            </a:rPr>
            <a:t>例</a:t>
          </a:r>
          <a:r>
            <a:rPr kumimoji="1" lang="ja-JP" altLang="en-US" sz="1100" baseline="0">
              <a:solidFill>
                <a:sysClr val="windowText" lastClr="000000"/>
              </a:solidFill>
            </a:rPr>
            <a:t>：</a:t>
          </a:r>
          <a:r>
            <a:rPr kumimoji="1" lang="ja-JP" altLang="ja-JP" sz="1100">
              <a:solidFill>
                <a:sysClr val="windowText" lastClr="000000"/>
              </a:solidFill>
              <a:effectLst/>
              <a:latin typeface="+mn-lt"/>
              <a:ea typeface="+mn-ea"/>
              <a:cs typeface="+mn-cs"/>
            </a:rPr>
            <a:t>☑</a:t>
          </a:r>
          <a:r>
            <a:rPr kumimoji="1" lang="ja-JP" altLang="en-US" sz="1100">
              <a:solidFill>
                <a:sysClr val="windowText" lastClr="000000"/>
              </a:solidFill>
              <a:effectLst/>
              <a:latin typeface="+mn-lt"/>
              <a:ea typeface="+mn-ea"/>
              <a:cs typeface="+mn-cs"/>
            </a:rPr>
            <a:t>その他（週所定労働時間が</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ysClr val="windowText" lastClr="000000"/>
              </a:solidFill>
              <a:effectLst/>
              <a:latin typeface="+mn-lt"/>
              <a:ea typeface="+mn-ea"/>
              <a:cs typeface="+mn-cs"/>
            </a:rPr>
            <a:t>　</a:t>
          </a:r>
          <a:r>
            <a:rPr kumimoji="1" lang="en-US" altLang="ja-JP" sz="1100">
              <a:solidFill>
                <a:sysClr val="windowText" lastClr="000000"/>
              </a:solidFill>
              <a:effectLst/>
              <a:latin typeface="+mn-lt"/>
              <a:ea typeface="+mn-ea"/>
              <a:cs typeface="+mn-cs"/>
            </a:rPr>
            <a:t>20</a:t>
          </a:r>
          <a:r>
            <a:rPr kumimoji="1" lang="ja-JP" altLang="en-US" sz="1100">
              <a:solidFill>
                <a:sysClr val="windowText" lastClr="000000"/>
              </a:solidFill>
              <a:effectLst/>
              <a:latin typeface="+mn-lt"/>
              <a:ea typeface="+mn-ea"/>
              <a:cs typeface="+mn-cs"/>
            </a:rPr>
            <a:t>時間未満になったため</a:t>
          </a:r>
          <a:r>
            <a:rPr kumimoji="1" lang="en-US" altLang="ja-JP" sz="1100">
              <a:solidFill>
                <a:sysClr val="windowText" lastClr="000000"/>
              </a:solidFill>
              <a:effectLst/>
              <a:latin typeface="+mn-lt"/>
              <a:ea typeface="+mn-ea"/>
              <a:cs typeface="+mn-cs"/>
            </a:rPr>
            <a:t>(</a:t>
          </a:r>
          <a:r>
            <a:rPr kumimoji="1" lang="ja-JP" altLang="en-US" sz="1100">
              <a:solidFill>
                <a:sysClr val="windowText" lastClr="000000"/>
              </a:solidFill>
              <a:effectLst/>
              <a:latin typeface="+mn-lt"/>
              <a:ea typeface="+mn-ea"/>
              <a:cs typeface="+mn-cs"/>
            </a:rPr>
            <a:t>本人都合</a:t>
          </a:r>
          <a:r>
            <a:rPr kumimoji="1" lang="en-US" altLang="ja-JP" sz="1100">
              <a:solidFill>
                <a:sysClr val="windowText" lastClr="000000"/>
              </a:solidFill>
              <a:effectLst/>
              <a:latin typeface="+mn-lt"/>
              <a:ea typeface="+mn-ea"/>
              <a:cs typeface="+mn-cs"/>
            </a:rPr>
            <a:t>)</a:t>
          </a:r>
          <a:r>
            <a:rPr kumimoji="1" lang="ja-JP" altLang="en-US" sz="1100">
              <a:solidFill>
                <a:sysClr val="windowText" lastClr="000000"/>
              </a:solidFill>
              <a:effectLst/>
              <a:latin typeface="+mn-lt"/>
              <a:ea typeface="+mn-ea"/>
              <a:cs typeface="+mn-cs"/>
            </a:rPr>
            <a:t>）</a:t>
          </a:r>
          <a:endParaRPr kumimoji="1" lang="en-US" altLang="ja-JP" sz="1100">
            <a:solidFill>
              <a:sysClr val="windowText" lastClr="000000"/>
            </a:solidFill>
          </a:endParaRPr>
        </a:p>
        <a:p>
          <a:pPr algn="l"/>
          <a:endParaRPr kumimoji="1" lang="en-US" altLang="ja-JP" sz="1100">
            <a:solidFill>
              <a:sysClr val="windowText" lastClr="000000"/>
            </a:solidFill>
          </a:endParaRPr>
        </a:p>
        <a:p>
          <a:pPr algn="l"/>
          <a:r>
            <a:rPr kumimoji="1" lang="ja-JP" altLang="en-US" sz="1100">
              <a:solidFill>
                <a:sysClr val="windowText" lastClr="000000"/>
              </a:solidFill>
            </a:rPr>
            <a:t>　　☑</a:t>
          </a:r>
          <a:r>
            <a:rPr kumimoji="1" lang="ja-JP" altLang="ja-JP" sz="1100">
              <a:solidFill>
                <a:sysClr val="windowText" lastClr="000000"/>
              </a:solidFill>
              <a:effectLst/>
              <a:latin typeface="+mn-lt"/>
              <a:ea typeface="+mn-ea"/>
              <a:cs typeface="+mn-cs"/>
            </a:rPr>
            <a:t>その他（役員就任、就任日</a:t>
          </a:r>
          <a:r>
            <a:rPr kumimoji="1" lang="en-US" altLang="ja-JP" sz="1100">
              <a:solidFill>
                <a:sysClr val="windowText" lastClr="000000"/>
              </a:solidFill>
              <a:effectLst/>
              <a:latin typeface="+mn-lt"/>
              <a:ea typeface="+mn-ea"/>
              <a:cs typeface="+mn-cs"/>
            </a:rPr>
            <a:t>9/1</a:t>
          </a:r>
          <a:r>
            <a:rPr kumimoji="1" lang="ja-JP" altLang="ja-JP" sz="1100">
              <a:solidFill>
                <a:sysClr val="windowText" lastClr="000000"/>
              </a:solidFill>
              <a:effectLst/>
              <a:latin typeface="+mn-lt"/>
              <a:ea typeface="+mn-ea"/>
              <a:cs typeface="+mn-cs"/>
            </a:rPr>
            <a:t>）</a:t>
          </a:r>
          <a:endParaRPr kumimoji="1" lang="en-US" altLang="ja-JP" sz="1100">
            <a:solidFill>
              <a:sysClr val="windowText" lastClr="000000"/>
            </a:solidFill>
            <a:effectLst/>
            <a:latin typeface="+mn-lt"/>
            <a:ea typeface="+mn-ea"/>
            <a:cs typeface="+mn-cs"/>
          </a:endParaRPr>
        </a:p>
        <a:p>
          <a:pPr algn="l"/>
          <a:endParaRPr kumimoji="1" lang="en-US" altLang="ja-JP" sz="1100">
            <a:solidFill>
              <a:sysClr val="windowText" lastClr="000000"/>
            </a:solidFill>
            <a:effectLst/>
            <a:latin typeface="+mn-lt"/>
            <a:ea typeface="+mn-ea"/>
            <a:cs typeface="+mn-cs"/>
          </a:endParaRPr>
        </a:p>
        <a:p>
          <a:pPr algn="l"/>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・役員就任の場合の喪失日</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rPr>
            <a:t>　→　就任日の前日</a:t>
          </a:r>
          <a:endParaRPr kumimoji="1" lang="en-US" altLang="ja-JP" sz="1100">
            <a:solidFill>
              <a:sysClr val="windowText" lastClr="000000"/>
            </a:solidFill>
          </a:endParaRPr>
        </a:p>
        <a:p>
          <a:pPr algn="l"/>
          <a:endParaRPr kumimoji="1" lang="en-US" altLang="ja-JP" sz="1100">
            <a:solidFill>
              <a:sysClr val="windowText" lastClr="000000"/>
            </a:solidFill>
          </a:endParaRPr>
        </a:p>
        <a:p>
          <a:pPr algn="l"/>
          <a:r>
            <a:rPr kumimoji="1" lang="ja-JP" altLang="en-US" sz="1100">
              <a:solidFill>
                <a:sysClr val="windowText" lastClr="000000"/>
              </a:solidFill>
            </a:rPr>
            <a:t>・死亡の場合の喪失日</a:t>
          </a:r>
          <a:endParaRPr kumimoji="1" lang="en-US" altLang="ja-JP" sz="1100">
            <a:solidFill>
              <a:sysClr val="windowText" lastClr="000000"/>
            </a:solidFill>
          </a:endParaRPr>
        </a:p>
        <a:p>
          <a:pPr algn="l"/>
          <a:r>
            <a:rPr kumimoji="1" lang="ja-JP" altLang="en-US" sz="1100">
              <a:solidFill>
                <a:sysClr val="windowText" lastClr="000000"/>
              </a:solidFill>
            </a:rPr>
            <a:t>　→　死亡日</a:t>
          </a:r>
          <a:endParaRPr kumimoji="1" lang="en-US" altLang="ja-JP" sz="1100">
            <a:solidFill>
              <a:sysClr val="windowText" lastClr="000000"/>
            </a:solidFill>
          </a:endParaRPr>
        </a:p>
      </xdr:txBody>
    </xdr:sp>
    <xdr:clientData/>
  </xdr:twoCellAnchor>
  <xdr:twoCellAnchor>
    <xdr:from>
      <xdr:col>5</xdr:col>
      <xdr:colOff>95581</xdr:colOff>
      <xdr:row>12</xdr:row>
      <xdr:rowOff>179071</xdr:rowOff>
    </xdr:from>
    <xdr:to>
      <xdr:col>14</xdr:col>
      <xdr:colOff>209549</xdr:colOff>
      <xdr:row>16</xdr:row>
      <xdr:rowOff>84732</xdr:rowOff>
    </xdr:to>
    <xdr:sp macro="" textlink="">
      <xdr:nvSpPr>
        <xdr:cNvPr id="8" name="吹き出し: 角を丸めた四角形 7">
          <a:extLst>
            <a:ext uri="{FF2B5EF4-FFF2-40B4-BE49-F238E27FC236}">
              <a16:creationId xmlns:a16="http://schemas.microsoft.com/office/drawing/2014/main" id="{1DC2C097-F2DB-490A-9BBD-407037239F83}"/>
            </a:ext>
          </a:extLst>
        </xdr:cNvPr>
        <xdr:cNvSpPr/>
      </xdr:nvSpPr>
      <xdr:spPr>
        <a:xfrm>
          <a:off x="1476706" y="2503171"/>
          <a:ext cx="2257093" cy="667661"/>
        </a:xfrm>
        <a:prstGeom prst="wedgeRoundRectCallout">
          <a:avLst>
            <a:gd name="adj1" fmla="val -62962"/>
            <a:gd name="adj2" fmla="val -11077"/>
            <a:gd name="adj3" fmla="val 16667"/>
          </a:avLst>
        </a:prstGeom>
        <a:solidFill>
          <a:schemeClr val="bg1"/>
        </a:solidFill>
        <a:ln w="38100">
          <a:solidFill>
            <a:schemeClr val="accent6">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離職票の発行が必要な場合、</a:t>
          </a:r>
          <a:endParaRPr kumimoji="1" lang="en-US" altLang="ja-JP" sz="1100">
            <a:solidFill>
              <a:sysClr val="windowText" lastClr="000000"/>
            </a:solidFill>
          </a:endParaRPr>
        </a:p>
        <a:p>
          <a:pPr algn="l"/>
          <a:r>
            <a:rPr kumimoji="1" lang="ja-JP" altLang="en-US" sz="1100">
              <a:solidFill>
                <a:sysClr val="windowText" lastClr="000000"/>
              </a:solidFill>
            </a:rPr>
            <a:t>チェックを入れてください。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twoCellAnchor>
    <xdr:from>
      <xdr:col>3</xdr:col>
      <xdr:colOff>266700</xdr:colOff>
      <xdr:row>18</xdr:row>
      <xdr:rowOff>0</xdr:rowOff>
    </xdr:from>
    <xdr:to>
      <xdr:col>25</xdr:col>
      <xdr:colOff>228600</xdr:colOff>
      <xdr:row>30</xdr:row>
      <xdr:rowOff>0</xdr:rowOff>
    </xdr:to>
    <xdr:sp macro="" textlink="">
      <xdr:nvSpPr>
        <xdr:cNvPr id="10" name="四角形: 角を丸くする 9">
          <a:extLst>
            <a:ext uri="{FF2B5EF4-FFF2-40B4-BE49-F238E27FC236}">
              <a16:creationId xmlns:a16="http://schemas.microsoft.com/office/drawing/2014/main" id="{E002295F-D998-4730-A195-128BADB21454}"/>
            </a:ext>
          </a:extLst>
        </xdr:cNvPr>
        <xdr:cNvSpPr/>
      </xdr:nvSpPr>
      <xdr:spPr>
        <a:xfrm>
          <a:off x="1089660" y="3459480"/>
          <a:ext cx="5234940" cy="2286000"/>
        </a:xfrm>
        <a:prstGeom prst="roundRect">
          <a:avLst>
            <a:gd name="adj" fmla="val 8791"/>
          </a:avLst>
        </a:prstGeom>
        <a:noFill/>
        <a:ln w="38100">
          <a:solidFill>
            <a:srgbClr val="92D05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22859</xdr:colOff>
      <xdr:row>35</xdr:row>
      <xdr:rowOff>19050</xdr:rowOff>
    </xdr:from>
    <xdr:to>
      <xdr:col>25</xdr:col>
      <xdr:colOff>238125</xdr:colOff>
      <xdr:row>41</xdr:row>
      <xdr:rowOff>331</xdr:rowOff>
    </xdr:to>
    <xdr:sp macro="" textlink="">
      <xdr:nvSpPr>
        <xdr:cNvPr id="11" name="四角形: 角を丸くする 10">
          <a:extLst>
            <a:ext uri="{FF2B5EF4-FFF2-40B4-BE49-F238E27FC236}">
              <a16:creationId xmlns:a16="http://schemas.microsoft.com/office/drawing/2014/main" id="{94B90987-572B-4ABB-ADEB-4B69F0874E1A}"/>
            </a:ext>
          </a:extLst>
        </xdr:cNvPr>
        <xdr:cNvSpPr/>
      </xdr:nvSpPr>
      <xdr:spPr>
        <a:xfrm>
          <a:off x="22859" y="6724650"/>
          <a:ext cx="6597016" cy="781381"/>
        </a:xfrm>
        <a:prstGeom prst="roundRect">
          <a:avLst/>
        </a:prstGeom>
        <a:noFill/>
        <a:ln w="38100">
          <a:solidFill>
            <a:srgbClr val="92D05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17145</xdr:colOff>
      <xdr:row>37</xdr:row>
      <xdr:rowOff>122555</xdr:rowOff>
    </xdr:from>
    <xdr:to>
      <xdr:col>52</xdr:col>
      <xdr:colOff>78519</xdr:colOff>
      <xdr:row>42</xdr:row>
      <xdr:rowOff>83131</xdr:rowOff>
    </xdr:to>
    <xdr:sp macro="" textlink="">
      <xdr:nvSpPr>
        <xdr:cNvPr id="12" name="吹き出し: 角を丸めた四角形 11">
          <a:extLst>
            <a:ext uri="{FF2B5EF4-FFF2-40B4-BE49-F238E27FC236}">
              <a16:creationId xmlns:a16="http://schemas.microsoft.com/office/drawing/2014/main" id="{FF7BEF18-FF74-4F49-83E5-83E364D51118}"/>
            </a:ext>
          </a:extLst>
        </xdr:cNvPr>
        <xdr:cNvSpPr/>
      </xdr:nvSpPr>
      <xdr:spPr>
        <a:xfrm>
          <a:off x="6675120" y="7094855"/>
          <a:ext cx="2614074" cy="713051"/>
        </a:xfrm>
        <a:prstGeom prst="wedgeRoundRectCallout">
          <a:avLst>
            <a:gd name="adj1" fmla="val -61958"/>
            <a:gd name="adj2" fmla="val -49649"/>
            <a:gd name="adj3" fmla="val 16667"/>
          </a:avLst>
        </a:prstGeom>
        <a:solidFill>
          <a:schemeClr val="bg1"/>
        </a:solidFill>
        <a:ln w="38100">
          <a:solidFill>
            <a:schemeClr val="accent6">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外国籍の方は、在留カードを参考に入力してください。</a:t>
          </a:r>
        </a:p>
      </xdr:txBody>
    </xdr:sp>
    <xdr:clientData/>
  </xdr:twoCellAnchor>
  <xdr:twoCellAnchor>
    <xdr:from>
      <xdr:col>22</xdr:col>
      <xdr:colOff>0</xdr:colOff>
      <xdr:row>0</xdr:row>
      <xdr:rowOff>0</xdr:rowOff>
    </xdr:from>
    <xdr:to>
      <xdr:col>25</xdr:col>
      <xdr:colOff>238125</xdr:colOff>
      <xdr:row>2</xdr:row>
      <xdr:rowOff>161925</xdr:rowOff>
    </xdr:to>
    <xdr:sp macro="" textlink="">
      <xdr:nvSpPr>
        <xdr:cNvPr id="13" name="四角形: 角を丸くする 12">
          <a:extLst>
            <a:ext uri="{FF2B5EF4-FFF2-40B4-BE49-F238E27FC236}">
              <a16:creationId xmlns:a16="http://schemas.microsoft.com/office/drawing/2014/main" id="{D16B1A66-335B-4EC2-9892-53E319A24BDC}"/>
            </a:ext>
          </a:extLst>
        </xdr:cNvPr>
        <xdr:cNvSpPr/>
      </xdr:nvSpPr>
      <xdr:spPr>
        <a:xfrm>
          <a:off x="5638800" y="0"/>
          <a:ext cx="981075" cy="485775"/>
        </a:xfrm>
        <a:prstGeom prst="roundRect">
          <a:avLst/>
        </a:prstGeom>
        <a:noFill/>
        <a:ln w="38100">
          <a:solidFill>
            <a:srgbClr val="92D05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21590</xdr:colOff>
      <xdr:row>2</xdr:row>
      <xdr:rowOff>114300</xdr:rowOff>
    </xdr:from>
    <xdr:to>
      <xdr:col>49</xdr:col>
      <xdr:colOff>34925</xdr:colOff>
      <xdr:row>6</xdr:row>
      <xdr:rowOff>40005</xdr:rowOff>
    </xdr:to>
    <xdr:sp macro="" textlink="">
      <xdr:nvSpPr>
        <xdr:cNvPr id="14" name="吹き出し: 角を丸めた四角形 13">
          <a:extLst>
            <a:ext uri="{FF2B5EF4-FFF2-40B4-BE49-F238E27FC236}">
              <a16:creationId xmlns:a16="http://schemas.microsoft.com/office/drawing/2014/main" id="{60ADFEF0-DCB4-4A48-889C-85C2F1B434F2}"/>
            </a:ext>
          </a:extLst>
        </xdr:cNvPr>
        <xdr:cNvSpPr/>
      </xdr:nvSpPr>
      <xdr:spPr>
        <a:xfrm>
          <a:off x="6679565" y="447675"/>
          <a:ext cx="1965960" cy="659130"/>
        </a:xfrm>
        <a:prstGeom prst="wedgeRoundRectCallout">
          <a:avLst>
            <a:gd name="adj1" fmla="val -63606"/>
            <a:gd name="adj2" fmla="val -58777"/>
            <a:gd name="adj3" fmla="val 16667"/>
          </a:avLst>
        </a:prstGeom>
        <a:solidFill>
          <a:schemeClr val="bg1"/>
        </a:solidFill>
        <a:ln w="38100">
          <a:solidFill>
            <a:schemeClr val="accent6">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ご担当者様の氏名と</a:t>
          </a:r>
          <a:endParaRPr kumimoji="1" lang="en-US" altLang="ja-JP" sz="1100">
            <a:solidFill>
              <a:sysClr val="windowText" lastClr="000000"/>
            </a:solidFill>
          </a:endParaRPr>
        </a:p>
        <a:p>
          <a:pPr algn="l"/>
          <a:r>
            <a:rPr kumimoji="1" lang="ja-JP" altLang="en-US" sz="1100">
              <a:solidFill>
                <a:sysClr val="windowText" lastClr="000000"/>
              </a:solidFill>
            </a:rPr>
            <a:t>連絡先を入力してください。</a:t>
          </a:r>
          <a:endParaRPr kumimoji="1" lang="en-US" altLang="ja-JP" sz="1100">
            <a:solidFill>
              <a:sysClr val="windowText" lastClr="000000"/>
            </a:solidFill>
          </a:endParaRPr>
        </a:p>
      </xdr:txBody>
    </xdr:sp>
    <xdr:clientData/>
  </xdr:twoCellAnchor>
  <xdr:twoCellAnchor>
    <xdr:from>
      <xdr:col>0</xdr:col>
      <xdr:colOff>0</xdr:colOff>
      <xdr:row>8</xdr:row>
      <xdr:rowOff>0</xdr:rowOff>
    </xdr:from>
    <xdr:to>
      <xdr:col>26</xdr:col>
      <xdr:colOff>0</xdr:colOff>
      <xdr:row>10</xdr:row>
      <xdr:rowOff>7937</xdr:rowOff>
    </xdr:to>
    <xdr:sp macro="" textlink="">
      <xdr:nvSpPr>
        <xdr:cNvPr id="3" name="正方形/長方形 2">
          <a:extLst>
            <a:ext uri="{FF2B5EF4-FFF2-40B4-BE49-F238E27FC236}">
              <a16:creationId xmlns:a16="http://schemas.microsoft.com/office/drawing/2014/main" id="{5D88396B-5B7D-4462-A8B0-352B38557D66}"/>
            </a:ext>
          </a:extLst>
        </xdr:cNvPr>
        <xdr:cNvSpPr/>
      </xdr:nvSpPr>
      <xdr:spPr>
        <a:xfrm>
          <a:off x="0" y="1452563"/>
          <a:ext cx="6369844" cy="412749"/>
        </a:xfrm>
        <a:prstGeom prst="rect">
          <a:avLst/>
        </a:prstGeom>
        <a:ln>
          <a:noFill/>
        </a:ln>
      </xdr:spPr>
      <xdr:style>
        <a:lnRef idx="2">
          <a:schemeClr val="accent3">
            <a:shade val="15000"/>
          </a:schemeClr>
        </a:lnRef>
        <a:fillRef idx="1">
          <a:schemeClr val="accent3"/>
        </a:fillRef>
        <a:effectRef idx="0">
          <a:schemeClr val="accent3"/>
        </a:effectRef>
        <a:fontRef idx="minor">
          <a:schemeClr val="lt1"/>
        </a:fontRef>
      </xdr:style>
      <xdr:txBody>
        <a:bodyPr vertOverflow="clip" horzOverflow="clip" rtlCol="0" anchor="ctr"/>
        <a:lstStyle/>
        <a:p>
          <a:pPr algn="ctr"/>
          <a:r>
            <a:rPr kumimoji="1" lang="ja-JP" altLang="en-US" sz="1200" b="1"/>
            <a:t>入力不要</a:t>
          </a:r>
          <a:endParaRPr kumimoji="1" lang="en-US" altLang="ja-JP" sz="1200" b="1"/>
        </a:p>
      </xdr:txBody>
    </xdr:sp>
    <xdr:clientData/>
  </xdr:twoCellAnchor>
  <xdr:twoCellAnchor>
    <xdr:from>
      <xdr:col>18</xdr:col>
      <xdr:colOff>0</xdr:colOff>
      <xdr:row>6</xdr:row>
      <xdr:rowOff>0</xdr:rowOff>
    </xdr:from>
    <xdr:to>
      <xdr:col>26</xdr:col>
      <xdr:colOff>0</xdr:colOff>
      <xdr:row>8</xdr:row>
      <xdr:rowOff>12303</xdr:rowOff>
    </xdr:to>
    <xdr:sp macro="" textlink="">
      <xdr:nvSpPr>
        <xdr:cNvPr id="9" name="正方形/長方形 8">
          <a:extLst>
            <a:ext uri="{FF2B5EF4-FFF2-40B4-BE49-F238E27FC236}">
              <a16:creationId xmlns:a16="http://schemas.microsoft.com/office/drawing/2014/main" id="{EE39784B-DE20-4F96-BCB6-72DB3A4E4DC4}"/>
            </a:ext>
          </a:extLst>
        </xdr:cNvPr>
        <xdr:cNvSpPr/>
      </xdr:nvSpPr>
      <xdr:spPr>
        <a:xfrm>
          <a:off x="4476750" y="1066800"/>
          <a:ext cx="1905000" cy="393303"/>
        </a:xfrm>
        <a:prstGeom prst="rect">
          <a:avLst/>
        </a:prstGeom>
        <a:ln>
          <a:noFill/>
        </a:ln>
      </xdr:spPr>
      <xdr:style>
        <a:lnRef idx="2">
          <a:schemeClr val="accent3">
            <a:shade val="15000"/>
          </a:schemeClr>
        </a:lnRef>
        <a:fillRef idx="1">
          <a:schemeClr val="accent3"/>
        </a:fillRef>
        <a:effectRef idx="0">
          <a:schemeClr val="accent3"/>
        </a:effectRef>
        <a:fontRef idx="minor">
          <a:schemeClr val="lt1"/>
        </a:fontRef>
      </xdr:style>
      <xdr:txBody>
        <a:bodyPr vertOverflow="clip" horzOverflow="clip" rtlCol="0" anchor="ctr"/>
        <a:lstStyle/>
        <a:p>
          <a:pPr algn="ctr"/>
          <a:endParaRPr kumimoji="1" lang="en-US" altLang="ja-JP" sz="1100"/>
        </a:p>
      </xdr:txBody>
    </xdr:sp>
    <xdr:clientData/>
  </xdr:twoCellAnchor>
  <xdr:twoCellAnchor>
    <xdr:from>
      <xdr:col>9</xdr:col>
      <xdr:colOff>8285</xdr:colOff>
      <xdr:row>10</xdr:row>
      <xdr:rowOff>6631</xdr:rowOff>
    </xdr:from>
    <xdr:to>
      <xdr:col>16</xdr:col>
      <xdr:colOff>5954</xdr:colOff>
      <xdr:row>12</xdr:row>
      <xdr:rowOff>5952</xdr:rowOff>
    </xdr:to>
    <xdr:sp macro="" textlink="">
      <xdr:nvSpPr>
        <xdr:cNvPr id="18" name="正方形/長方形 17">
          <a:extLst>
            <a:ext uri="{FF2B5EF4-FFF2-40B4-BE49-F238E27FC236}">
              <a16:creationId xmlns:a16="http://schemas.microsoft.com/office/drawing/2014/main" id="{E1D46C54-AF76-4521-BAEA-33BD494CB46E}"/>
            </a:ext>
          </a:extLst>
        </xdr:cNvPr>
        <xdr:cNvSpPr/>
      </xdr:nvSpPr>
      <xdr:spPr>
        <a:xfrm>
          <a:off x="2330004" y="1864006"/>
          <a:ext cx="1664544" cy="451759"/>
        </a:xfrm>
        <a:prstGeom prst="rect">
          <a:avLst/>
        </a:prstGeom>
        <a:ln>
          <a:noFill/>
        </a:ln>
      </xdr:spPr>
      <xdr:style>
        <a:lnRef idx="2">
          <a:schemeClr val="accent3">
            <a:shade val="15000"/>
          </a:schemeClr>
        </a:lnRef>
        <a:fillRef idx="1">
          <a:schemeClr val="accent3"/>
        </a:fillRef>
        <a:effectRef idx="0">
          <a:schemeClr val="accent3"/>
        </a:effectRef>
        <a:fontRef idx="minor">
          <a:schemeClr val="lt1"/>
        </a:fontRef>
      </xdr:style>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100" b="1">
              <a:solidFill>
                <a:schemeClr val="lt1"/>
              </a:solidFill>
              <a:effectLst/>
              <a:latin typeface="+mn-lt"/>
              <a:ea typeface="+mn-ea"/>
              <a:cs typeface="+mn-cs"/>
            </a:rPr>
            <a:t>入力不要</a:t>
          </a:r>
          <a:endParaRPr lang="ja-JP" altLang="ja-JP">
            <a:effectLst/>
          </a:endParaRPr>
        </a:p>
      </xdr:txBody>
    </xdr:sp>
    <xdr:clientData/>
  </xdr:twoCellAnchor>
  <xdr:twoCellAnchor>
    <xdr:from>
      <xdr:col>18</xdr:col>
      <xdr:colOff>31197</xdr:colOff>
      <xdr:row>10</xdr:row>
      <xdr:rowOff>9963</xdr:rowOff>
    </xdr:from>
    <xdr:to>
      <xdr:col>25</xdr:col>
      <xdr:colOff>229914</xdr:colOff>
      <xdr:row>11</xdr:row>
      <xdr:rowOff>170793</xdr:rowOff>
    </xdr:to>
    <xdr:sp macro="" textlink="">
      <xdr:nvSpPr>
        <xdr:cNvPr id="6" name="四角形: 角を丸くする 5">
          <a:extLst>
            <a:ext uri="{FF2B5EF4-FFF2-40B4-BE49-F238E27FC236}">
              <a16:creationId xmlns:a16="http://schemas.microsoft.com/office/drawing/2014/main" id="{2E7F71E5-BE87-4B86-A031-6DDCDEBAEBC7}"/>
            </a:ext>
          </a:extLst>
        </xdr:cNvPr>
        <xdr:cNvSpPr/>
      </xdr:nvSpPr>
      <xdr:spPr>
        <a:xfrm>
          <a:off x="4484956" y="1849273"/>
          <a:ext cx="1854096" cy="436727"/>
        </a:xfrm>
        <a:prstGeom prst="roundRect">
          <a:avLst/>
        </a:prstGeom>
        <a:noFill/>
        <a:ln w="38100">
          <a:solidFill>
            <a:srgbClr val="92D05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235322</xdr:colOff>
      <xdr:row>44</xdr:row>
      <xdr:rowOff>56030</xdr:rowOff>
    </xdr:from>
    <xdr:to>
      <xdr:col>10</xdr:col>
      <xdr:colOff>123825</xdr:colOff>
      <xdr:row>46</xdr:row>
      <xdr:rowOff>104028</xdr:rowOff>
    </xdr:to>
    <xdr:sp macro="" textlink="">
      <xdr:nvSpPr>
        <xdr:cNvPr id="19" name="四角形: 角を丸くする 18">
          <a:extLst>
            <a:ext uri="{FF2B5EF4-FFF2-40B4-BE49-F238E27FC236}">
              <a16:creationId xmlns:a16="http://schemas.microsoft.com/office/drawing/2014/main" id="{2256B5E7-49F5-43F3-AB95-0D9D0FAAAF8C}"/>
            </a:ext>
          </a:extLst>
        </xdr:cNvPr>
        <xdr:cNvSpPr/>
      </xdr:nvSpPr>
      <xdr:spPr>
        <a:xfrm>
          <a:off x="235322" y="8218955"/>
          <a:ext cx="2460253" cy="409948"/>
        </a:xfrm>
        <a:prstGeom prst="roundRect">
          <a:avLst/>
        </a:prstGeom>
        <a:noFill/>
        <a:ln w="38100">
          <a:solidFill>
            <a:srgbClr val="92D05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39915</xdr:colOff>
      <xdr:row>49</xdr:row>
      <xdr:rowOff>17583</xdr:rowOff>
    </xdr:from>
    <xdr:to>
      <xdr:col>15</xdr:col>
      <xdr:colOff>10432</xdr:colOff>
      <xdr:row>52</xdr:row>
      <xdr:rowOff>40820</xdr:rowOff>
    </xdr:to>
    <xdr:sp macro="" textlink="">
      <xdr:nvSpPr>
        <xdr:cNvPr id="20" name="吹き出し: 角を丸めた四角形 19">
          <a:extLst>
            <a:ext uri="{FF2B5EF4-FFF2-40B4-BE49-F238E27FC236}">
              <a16:creationId xmlns:a16="http://schemas.microsoft.com/office/drawing/2014/main" id="{129FA948-13A8-4E61-973A-037F46B3BFDE}"/>
            </a:ext>
          </a:extLst>
        </xdr:cNvPr>
        <xdr:cNvSpPr/>
      </xdr:nvSpPr>
      <xdr:spPr>
        <a:xfrm>
          <a:off x="1400629" y="9093547"/>
          <a:ext cx="2419803" cy="649166"/>
        </a:xfrm>
        <a:prstGeom prst="wedgeRoundRectCallout">
          <a:avLst>
            <a:gd name="adj1" fmla="val -41609"/>
            <a:gd name="adj2" fmla="val -98996"/>
            <a:gd name="adj3" fmla="val 16667"/>
          </a:avLst>
        </a:prstGeom>
        <a:solidFill>
          <a:schemeClr val="bg1"/>
        </a:solidFill>
        <a:ln w="38100">
          <a:solidFill>
            <a:schemeClr val="accent6">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退職日時点での所定労働時間を入力してください。</a:t>
          </a:r>
        </a:p>
      </xdr:txBody>
    </xdr:sp>
    <xdr:clientData/>
  </xdr:twoCellAnchor>
  <xdr:twoCellAnchor>
    <xdr:from>
      <xdr:col>17</xdr:col>
      <xdr:colOff>10431</xdr:colOff>
      <xdr:row>43</xdr:row>
      <xdr:rowOff>56698</xdr:rowOff>
    </xdr:from>
    <xdr:to>
      <xdr:col>51</xdr:col>
      <xdr:colOff>149678</xdr:colOff>
      <xdr:row>50</xdr:row>
      <xdr:rowOff>122466</xdr:rowOff>
    </xdr:to>
    <xdr:sp macro="" textlink="">
      <xdr:nvSpPr>
        <xdr:cNvPr id="17" name="吹き出し: 角を丸めた四角形 16">
          <a:extLst>
            <a:ext uri="{FF2B5EF4-FFF2-40B4-BE49-F238E27FC236}">
              <a16:creationId xmlns:a16="http://schemas.microsoft.com/office/drawing/2014/main" id="{9DD67622-95BF-4418-A97D-EB6F761ED122}"/>
            </a:ext>
          </a:extLst>
        </xdr:cNvPr>
        <xdr:cNvSpPr/>
      </xdr:nvSpPr>
      <xdr:spPr>
        <a:xfrm>
          <a:off x="4310288" y="8071305"/>
          <a:ext cx="4996997" cy="1304018"/>
        </a:xfrm>
        <a:prstGeom prst="wedgeRoundRectCallout">
          <a:avLst>
            <a:gd name="adj1" fmla="val -65167"/>
            <a:gd name="adj2" fmla="val -64253"/>
            <a:gd name="adj3" fmla="val 16667"/>
          </a:avLst>
        </a:prstGeom>
        <a:solidFill>
          <a:schemeClr val="bg1"/>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ja-JP" sz="2400" b="1">
              <a:solidFill>
                <a:srgbClr val="FF0000"/>
              </a:solidFill>
              <a:effectLst/>
              <a:latin typeface="+mn-lt"/>
              <a:ea typeface="+mn-ea"/>
              <a:cs typeface="+mn-cs"/>
            </a:rPr>
            <a:t>平成</a:t>
          </a:r>
          <a:r>
            <a:rPr kumimoji="1" lang="en-US" altLang="ja-JP" sz="2400" b="1">
              <a:solidFill>
                <a:srgbClr val="FF0000"/>
              </a:solidFill>
              <a:effectLst/>
              <a:latin typeface="+mn-lt"/>
              <a:ea typeface="+mn-ea"/>
              <a:cs typeface="+mn-cs"/>
            </a:rPr>
            <a:t>30</a:t>
          </a:r>
          <a:r>
            <a:rPr kumimoji="1" lang="ja-JP" altLang="ja-JP" sz="2400" b="1">
              <a:solidFill>
                <a:srgbClr val="FF0000"/>
              </a:solidFill>
              <a:effectLst/>
              <a:latin typeface="+mn-lt"/>
              <a:ea typeface="+mn-ea"/>
              <a:cs typeface="+mn-cs"/>
            </a:rPr>
            <a:t>年</a:t>
          </a:r>
          <a:r>
            <a:rPr kumimoji="1" lang="en-US" altLang="ja-JP" sz="2400" b="1">
              <a:solidFill>
                <a:srgbClr val="FF0000"/>
              </a:solidFill>
              <a:effectLst/>
              <a:latin typeface="+mn-lt"/>
              <a:ea typeface="+mn-ea"/>
              <a:cs typeface="+mn-cs"/>
            </a:rPr>
            <a:t>(2018</a:t>
          </a:r>
          <a:r>
            <a:rPr kumimoji="1" lang="ja-JP" altLang="ja-JP" sz="2400" b="1">
              <a:solidFill>
                <a:srgbClr val="FF0000"/>
              </a:solidFill>
              <a:effectLst/>
              <a:latin typeface="+mn-lt"/>
              <a:ea typeface="+mn-ea"/>
              <a:cs typeface="+mn-cs"/>
            </a:rPr>
            <a:t>年</a:t>
          </a:r>
          <a:r>
            <a:rPr kumimoji="1" lang="en-US" altLang="ja-JP" sz="2400" b="1">
              <a:solidFill>
                <a:srgbClr val="FF0000"/>
              </a:solidFill>
              <a:effectLst/>
              <a:latin typeface="+mn-lt"/>
              <a:ea typeface="+mn-ea"/>
              <a:cs typeface="+mn-cs"/>
            </a:rPr>
            <a:t>)4</a:t>
          </a:r>
          <a:r>
            <a:rPr kumimoji="1" lang="ja-JP" altLang="ja-JP" sz="2400" b="1">
              <a:solidFill>
                <a:srgbClr val="FF0000"/>
              </a:solidFill>
              <a:effectLst/>
              <a:latin typeface="+mn-lt"/>
              <a:ea typeface="+mn-ea"/>
              <a:cs typeface="+mn-cs"/>
            </a:rPr>
            <a:t>月</a:t>
          </a:r>
          <a:r>
            <a:rPr kumimoji="1" lang="en-US" altLang="ja-JP" sz="2400" b="1">
              <a:solidFill>
                <a:srgbClr val="FF0000"/>
              </a:solidFill>
              <a:effectLst/>
              <a:latin typeface="+mn-lt"/>
              <a:ea typeface="+mn-ea"/>
              <a:cs typeface="+mn-cs"/>
            </a:rPr>
            <a:t>30</a:t>
          </a:r>
          <a:r>
            <a:rPr kumimoji="1" lang="ja-JP" altLang="ja-JP" sz="2400" b="1">
              <a:solidFill>
                <a:srgbClr val="FF0000"/>
              </a:solidFill>
              <a:effectLst/>
              <a:latin typeface="+mn-lt"/>
              <a:ea typeface="+mn-ea"/>
              <a:cs typeface="+mn-cs"/>
            </a:rPr>
            <a:t>日以前に</a:t>
          </a:r>
          <a:endParaRPr lang="ja-JP" altLang="ja-JP" sz="2400">
            <a:solidFill>
              <a:srgbClr val="FF0000"/>
            </a:solidFill>
            <a:effectLst/>
          </a:endParaRPr>
        </a:p>
        <a:p>
          <a:r>
            <a:rPr kumimoji="1" lang="ja-JP" altLang="ja-JP" sz="2400" b="1">
              <a:solidFill>
                <a:srgbClr val="FF0000"/>
              </a:solidFill>
              <a:effectLst/>
              <a:latin typeface="+mn-lt"/>
              <a:ea typeface="+mn-ea"/>
              <a:cs typeface="+mn-cs"/>
            </a:rPr>
            <a:t>入社の方はマイナンバー入力必須</a:t>
          </a:r>
          <a:endParaRPr lang="ja-JP" altLang="ja-JP" sz="2400">
            <a:solidFill>
              <a:srgbClr val="FF0000"/>
            </a:solidFill>
            <a:effectLst/>
          </a:endParaRPr>
        </a:p>
      </xdr:txBody>
    </xdr:sp>
    <xdr:clientData/>
  </xdr:twoCellAnchor>
  <xdr:twoCellAnchor>
    <xdr:from>
      <xdr:col>0</xdr:col>
      <xdr:colOff>72572</xdr:colOff>
      <xdr:row>0</xdr:row>
      <xdr:rowOff>72571</xdr:rowOff>
    </xdr:from>
    <xdr:to>
      <xdr:col>3</xdr:col>
      <xdr:colOff>150665</xdr:colOff>
      <xdr:row>3</xdr:row>
      <xdr:rowOff>82412</xdr:rowOff>
    </xdr:to>
    <xdr:sp macro="" textlink="">
      <xdr:nvSpPr>
        <xdr:cNvPr id="21" name="四角形: 角を丸くする 20">
          <a:extLst>
            <a:ext uri="{FF2B5EF4-FFF2-40B4-BE49-F238E27FC236}">
              <a16:creationId xmlns:a16="http://schemas.microsoft.com/office/drawing/2014/main" id="{CF348EB3-ABAB-4F1D-B506-810370688254}"/>
            </a:ext>
          </a:extLst>
        </xdr:cNvPr>
        <xdr:cNvSpPr/>
      </xdr:nvSpPr>
      <xdr:spPr>
        <a:xfrm>
          <a:off x="72572" y="72571"/>
          <a:ext cx="894522" cy="526912"/>
        </a:xfrm>
        <a:prstGeom prst="round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800" b="1">
              <a:solidFill>
                <a:srgbClr val="FF0000"/>
              </a:solidFill>
            </a:rPr>
            <a:t>事業所コード入力必須</a:t>
          </a:r>
        </a:p>
      </xdr:txBody>
    </xdr:sp>
    <xdr:clientData/>
  </xdr:twoCellAnchor>
  <xdr:twoCellAnchor>
    <xdr:from>
      <xdr:col>0</xdr:col>
      <xdr:colOff>1</xdr:colOff>
      <xdr:row>3</xdr:row>
      <xdr:rowOff>5953</xdr:rowOff>
    </xdr:from>
    <xdr:to>
      <xdr:col>4</xdr:col>
      <xdr:colOff>5954</xdr:colOff>
      <xdr:row>6</xdr:row>
      <xdr:rowOff>6350</xdr:rowOff>
    </xdr:to>
    <xdr:sp macro="" textlink="">
      <xdr:nvSpPr>
        <xdr:cNvPr id="15" name="正方形/長方形 14">
          <a:extLst>
            <a:ext uri="{FF2B5EF4-FFF2-40B4-BE49-F238E27FC236}">
              <a16:creationId xmlns:a16="http://schemas.microsoft.com/office/drawing/2014/main" id="{F3EC2DCA-C983-4BB3-97CB-A4AA4353022F}"/>
            </a:ext>
          </a:extLst>
        </xdr:cNvPr>
        <xdr:cNvSpPr/>
      </xdr:nvSpPr>
      <xdr:spPr>
        <a:xfrm>
          <a:off x="1" y="517922"/>
          <a:ext cx="1101328" cy="559991"/>
        </a:xfrm>
        <a:prstGeom prst="rect">
          <a:avLst/>
        </a:prstGeom>
        <a:ln>
          <a:noFill/>
        </a:ln>
      </xdr:spPr>
      <xdr:style>
        <a:lnRef idx="2">
          <a:schemeClr val="accent3">
            <a:shade val="15000"/>
          </a:schemeClr>
        </a:lnRef>
        <a:fillRef idx="1">
          <a:schemeClr val="accent3"/>
        </a:fillRef>
        <a:effectRef idx="0">
          <a:schemeClr val="accent3"/>
        </a:effectRef>
        <a:fontRef idx="minor">
          <a:schemeClr val="lt1"/>
        </a:fontRef>
      </xdr:style>
      <xdr:txBody>
        <a:bodyPr vertOverflow="clip" horzOverflow="clip" rtlCol="0" anchor="ctr"/>
        <a:lstStyle/>
        <a:p>
          <a:pPr algn="ctr"/>
          <a:r>
            <a:rPr kumimoji="1" lang="ja-JP" altLang="en-US" sz="1200" b="1"/>
            <a:t>入力不要</a:t>
          </a:r>
          <a:endParaRPr kumimoji="1" lang="en-US" altLang="ja-JP" sz="1200" b="1"/>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0</xdr:colOff>
      <xdr:row>12</xdr:row>
      <xdr:rowOff>0</xdr:rowOff>
    </xdr:from>
    <xdr:to>
      <xdr:col>26</xdr:col>
      <xdr:colOff>9525</xdr:colOff>
      <xdr:row>16</xdr:row>
      <xdr:rowOff>9525</xdr:rowOff>
    </xdr:to>
    <xdr:sp macro="" textlink="">
      <xdr:nvSpPr>
        <xdr:cNvPr id="2" name="正方形/長方形 1">
          <a:extLst>
            <a:ext uri="{FF2B5EF4-FFF2-40B4-BE49-F238E27FC236}">
              <a16:creationId xmlns:a16="http://schemas.microsoft.com/office/drawing/2014/main" id="{9A8BB9BC-B52D-4037-AC29-06F3BB5EFFB4}"/>
            </a:ext>
          </a:extLst>
        </xdr:cNvPr>
        <xdr:cNvSpPr/>
      </xdr:nvSpPr>
      <xdr:spPr>
        <a:xfrm>
          <a:off x="1082261" y="2324652"/>
          <a:ext cx="5266221" cy="782569"/>
        </a:xfrm>
        <a:prstGeom prst="rect">
          <a:avLst/>
        </a:prstGeom>
        <a:solidFill>
          <a:schemeClr val="accent2"/>
        </a:solidFill>
        <a:ln>
          <a:noFill/>
        </a:ln>
      </xdr:spPr>
      <xdr:style>
        <a:lnRef idx="2">
          <a:schemeClr val="accent3">
            <a:shade val="15000"/>
          </a:schemeClr>
        </a:lnRef>
        <a:fillRef idx="1">
          <a:schemeClr val="accent3"/>
        </a:fillRef>
        <a:effectRef idx="0">
          <a:schemeClr val="accent3"/>
        </a:effectRef>
        <a:fontRef idx="minor">
          <a:schemeClr val="lt1"/>
        </a:fontRef>
      </xdr:style>
      <xdr:txBody>
        <a:bodyPr vertOverflow="clip" horzOverflow="clip" rtlCol="0" anchor="ctr"/>
        <a:lstStyle/>
        <a:p>
          <a:pPr algn="ctr"/>
          <a:r>
            <a:rPr kumimoji="1" lang="ja-JP" altLang="en-US" sz="1200" b="1"/>
            <a:t>離職票が必要な場合、</a:t>
          </a:r>
          <a:endParaRPr kumimoji="1" lang="en-US" altLang="ja-JP" sz="1200" b="1"/>
        </a:p>
        <a:p>
          <a:pPr algn="ctr"/>
          <a:r>
            <a:rPr kumimoji="1" lang="ja-JP" altLang="en-US" sz="1200" b="1"/>
            <a:t>次タブに移動し、離職票欄を入力してください</a:t>
          </a:r>
          <a:endParaRPr kumimoji="1" lang="en-US" altLang="ja-JP" sz="1200" b="1"/>
        </a:p>
      </xdr:txBody>
    </xdr:sp>
    <xdr:clientData/>
  </xdr:twoCellAnchor>
  <xdr:twoCellAnchor>
    <xdr:from>
      <xdr:col>0</xdr:col>
      <xdr:colOff>0</xdr:colOff>
      <xdr:row>8</xdr:row>
      <xdr:rowOff>0</xdr:rowOff>
    </xdr:from>
    <xdr:to>
      <xdr:col>26</xdr:col>
      <xdr:colOff>0</xdr:colOff>
      <xdr:row>10</xdr:row>
      <xdr:rowOff>0</xdr:rowOff>
    </xdr:to>
    <xdr:sp macro="" textlink="">
      <xdr:nvSpPr>
        <xdr:cNvPr id="3" name="正方形/長方形 2">
          <a:extLst>
            <a:ext uri="{FF2B5EF4-FFF2-40B4-BE49-F238E27FC236}">
              <a16:creationId xmlns:a16="http://schemas.microsoft.com/office/drawing/2014/main" id="{18EBB75F-651C-455C-92D8-F7BB0FDCF1AE}"/>
            </a:ext>
          </a:extLst>
        </xdr:cNvPr>
        <xdr:cNvSpPr/>
      </xdr:nvSpPr>
      <xdr:spPr>
        <a:xfrm>
          <a:off x="0" y="1441174"/>
          <a:ext cx="6410739" cy="397565"/>
        </a:xfrm>
        <a:prstGeom prst="rect">
          <a:avLst/>
        </a:prstGeom>
        <a:ln>
          <a:noFill/>
        </a:ln>
      </xdr:spPr>
      <xdr:style>
        <a:lnRef idx="2">
          <a:schemeClr val="accent3">
            <a:shade val="15000"/>
          </a:schemeClr>
        </a:lnRef>
        <a:fillRef idx="1">
          <a:schemeClr val="accent3"/>
        </a:fillRef>
        <a:effectRef idx="0">
          <a:schemeClr val="accent3"/>
        </a:effectRef>
        <a:fontRef idx="minor">
          <a:schemeClr val="lt1"/>
        </a:fontRef>
      </xdr:style>
      <xdr:txBody>
        <a:bodyPr vertOverflow="clip" horzOverflow="clip" rtlCol="0" anchor="ctr"/>
        <a:lstStyle/>
        <a:p>
          <a:pPr algn="ctr"/>
          <a:r>
            <a:rPr kumimoji="1" lang="ja-JP" altLang="en-US" sz="1200" b="1"/>
            <a:t>入力不要</a:t>
          </a:r>
          <a:endParaRPr kumimoji="1" lang="en-US" altLang="ja-JP" sz="1200" b="1"/>
        </a:p>
      </xdr:txBody>
    </xdr:sp>
    <xdr:clientData/>
  </xdr:twoCellAnchor>
  <xdr:twoCellAnchor>
    <xdr:from>
      <xdr:col>18</xdr:col>
      <xdr:colOff>0</xdr:colOff>
      <xdr:row>5</xdr:row>
      <xdr:rowOff>202406</xdr:rowOff>
    </xdr:from>
    <xdr:to>
      <xdr:col>26</xdr:col>
      <xdr:colOff>0</xdr:colOff>
      <xdr:row>8</xdr:row>
      <xdr:rowOff>5952</xdr:rowOff>
    </xdr:to>
    <xdr:sp macro="" textlink="">
      <xdr:nvSpPr>
        <xdr:cNvPr id="4" name="正方形/長方形 3">
          <a:extLst>
            <a:ext uri="{FF2B5EF4-FFF2-40B4-BE49-F238E27FC236}">
              <a16:creationId xmlns:a16="http://schemas.microsoft.com/office/drawing/2014/main" id="{AB9FEDB7-F316-4620-821A-DACF26D17E2D}"/>
            </a:ext>
          </a:extLst>
        </xdr:cNvPr>
        <xdr:cNvSpPr/>
      </xdr:nvSpPr>
      <xdr:spPr>
        <a:xfrm>
          <a:off x="4464844" y="1071562"/>
          <a:ext cx="1905000" cy="386953"/>
        </a:xfrm>
        <a:prstGeom prst="rect">
          <a:avLst/>
        </a:prstGeom>
        <a:ln>
          <a:noFill/>
        </a:ln>
      </xdr:spPr>
      <xdr:style>
        <a:lnRef idx="2">
          <a:schemeClr val="accent3">
            <a:shade val="15000"/>
          </a:schemeClr>
        </a:lnRef>
        <a:fillRef idx="1">
          <a:schemeClr val="accent3"/>
        </a:fillRef>
        <a:effectRef idx="0">
          <a:schemeClr val="accent3"/>
        </a:effectRef>
        <a:fontRef idx="minor">
          <a:schemeClr val="lt1"/>
        </a:fontRef>
      </xdr:style>
      <xdr:txBody>
        <a:bodyPr vertOverflow="clip" horzOverflow="clip" rtlCol="0" anchor="ctr"/>
        <a:lstStyle/>
        <a:p>
          <a:pPr algn="ctr"/>
          <a:endParaRPr kumimoji="1" lang="en-US" altLang="ja-JP" sz="1100"/>
        </a:p>
      </xdr:txBody>
    </xdr:sp>
    <xdr:clientData/>
  </xdr:twoCellAnchor>
  <xdr:twoCellAnchor>
    <xdr:from>
      <xdr:col>9</xdr:col>
      <xdr:colOff>0</xdr:colOff>
      <xdr:row>10</xdr:row>
      <xdr:rowOff>1</xdr:rowOff>
    </xdr:from>
    <xdr:to>
      <xdr:col>16</xdr:col>
      <xdr:colOff>11906</xdr:colOff>
      <xdr:row>11</xdr:row>
      <xdr:rowOff>178593</xdr:rowOff>
    </xdr:to>
    <xdr:sp macro="" textlink="">
      <xdr:nvSpPr>
        <xdr:cNvPr id="5" name="正方形/長方形 4">
          <a:extLst>
            <a:ext uri="{FF2B5EF4-FFF2-40B4-BE49-F238E27FC236}">
              <a16:creationId xmlns:a16="http://schemas.microsoft.com/office/drawing/2014/main" id="{904F3366-8EC2-4ED7-A46E-FB160359DAAF}"/>
            </a:ext>
          </a:extLst>
        </xdr:cNvPr>
        <xdr:cNvSpPr/>
      </xdr:nvSpPr>
      <xdr:spPr>
        <a:xfrm>
          <a:off x="2321719" y="1857376"/>
          <a:ext cx="1678781" cy="452436"/>
        </a:xfrm>
        <a:prstGeom prst="rect">
          <a:avLst/>
        </a:prstGeom>
        <a:ln>
          <a:noFill/>
        </a:ln>
      </xdr:spPr>
      <xdr:style>
        <a:lnRef idx="2">
          <a:schemeClr val="accent3">
            <a:shade val="15000"/>
          </a:schemeClr>
        </a:lnRef>
        <a:fillRef idx="1">
          <a:schemeClr val="accent3"/>
        </a:fillRef>
        <a:effectRef idx="0">
          <a:schemeClr val="accent3"/>
        </a:effectRef>
        <a:fontRef idx="minor">
          <a:schemeClr val="lt1"/>
        </a:fontRef>
      </xdr:style>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100" b="1">
              <a:solidFill>
                <a:schemeClr val="lt1"/>
              </a:solidFill>
              <a:effectLst/>
              <a:latin typeface="+mn-lt"/>
              <a:ea typeface="+mn-ea"/>
              <a:cs typeface="+mn-cs"/>
            </a:rPr>
            <a:t>入力不要</a:t>
          </a:r>
          <a:endParaRPr lang="ja-JP" altLang="ja-JP">
            <a:effectLst/>
          </a:endParaRPr>
        </a:p>
      </xdr:txBody>
    </xdr:sp>
    <xdr:clientData/>
  </xdr:twoCellAnchor>
  <xdr:twoCellAnchor>
    <xdr:from>
      <xdr:col>0</xdr:col>
      <xdr:colOff>10502</xdr:colOff>
      <xdr:row>3</xdr:row>
      <xdr:rowOff>5442</xdr:rowOff>
    </xdr:from>
    <xdr:to>
      <xdr:col>4</xdr:col>
      <xdr:colOff>5443</xdr:colOff>
      <xdr:row>6</xdr:row>
      <xdr:rowOff>11449</xdr:rowOff>
    </xdr:to>
    <xdr:sp macro="" textlink="">
      <xdr:nvSpPr>
        <xdr:cNvPr id="6" name="正方形/長方形 5">
          <a:extLst>
            <a:ext uri="{FF2B5EF4-FFF2-40B4-BE49-F238E27FC236}">
              <a16:creationId xmlns:a16="http://schemas.microsoft.com/office/drawing/2014/main" id="{669C6101-3200-4FAB-88C7-ED46E2E5C8EE}"/>
            </a:ext>
          </a:extLst>
        </xdr:cNvPr>
        <xdr:cNvSpPr/>
      </xdr:nvSpPr>
      <xdr:spPr>
        <a:xfrm>
          <a:off x="10502" y="517071"/>
          <a:ext cx="1105284" cy="561178"/>
        </a:xfrm>
        <a:prstGeom prst="rect">
          <a:avLst/>
        </a:prstGeom>
        <a:ln>
          <a:noFill/>
        </a:ln>
      </xdr:spPr>
      <xdr:style>
        <a:lnRef idx="2">
          <a:schemeClr val="accent3">
            <a:shade val="15000"/>
          </a:schemeClr>
        </a:lnRef>
        <a:fillRef idx="1">
          <a:schemeClr val="accent3"/>
        </a:fillRef>
        <a:effectRef idx="0">
          <a:schemeClr val="accent3"/>
        </a:effectRef>
        <a:fontRef idx="minor">
          <a:schemeClr val="lt1"/>
        </a:fontRef>
      </xdr:style>
      <xdr:txBody>
        <a:bodyPr vertOverflow="clip" horzOverflow="clip" rtlCol="0" anchor="ctr"/>
        <a:lstStyle/>
        <a:p>
          <a:pPr algn="ctr"/>
          <a:r>
            <a:rPr kumimoji="1" lang="ja-JP" altLang="en-US" sz="1200" b="1"/>
            <a:t>入力不要</a:t>
          </a:r>
          <a:endParaRPr kumimoji="1" lang="en-US" altLang="ja-JP" sz="1200" b="1"/>
        </a:p>
      </xdr:txBody>
    </xdr:sp>
    <xdr:clientData/>
  </xdr:twoCellAnchor>
  <xdr:twoCellAnchor>
    <xdr:from>
      <xdr:col>27</xdr:col>
      <xdr:colOff>140804</xdr:colOff>
      <xdr:row>0</xdr:row>
      <xdr:rowOff>74544</xdr:rowOff>
    </xdr:from>
    <xdr:to>
      <xdr:col>63</xdr:col>
      <xdr:colOff>168218</xdr:colOff>
      <xdr:row>36</xdr:row>
      <xdr:rowOff>10194</xdr:rowOff>
    </xdr:to>
    <xdr:sp macro="" textlink="">
      <xdr:nvSpPr>
        <xdr:cNvPr id="8" name="四角形: 角を丸くする 7">
          <a:extLst>
            <a:ext uri="{FF2B5EF4-FFF2-40B4-BE49-F238E27FC236}">
              <a16:creationId xmlns:a16="http://schemas.microsoft.com/office/drawing/2014/main" id="{8AD4C785-E0DC-4EEE-9F19-188F16702173}"/>
            </a:ext>
          </a:extLst>
        </xdr:cNvPr>
        <xdr:cNvSpPr/>
      </xdr:nvSpPr>
      <xdr:spPr>
        <a:xfrm>
          <a:off x="6824869" y="74544"/>
          <a:ext cx="4756784" cy="6752237"/>
        </a:xfrm>
        <a:prstGeom prst="roundRect">
          <a:avLst/>
        </a:prstGeom>
        <a:solidFill>
          <a:schemeClr val="bg1"/>
        </a:solidFill>
        <a:ln w="7620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ja-JP" sz="1600">
              <a:solidFill>
                <a:sysClr val="windowText" lastClr="000000"/>
              </a:solidFill>
              <a:effectLst/>
              <a:latin typeface="+mn-lt"/>
              <a:ea typeface="+mn-ea"/>
              <a:cs typeface="+mn-cs"/>
            </a:rPr>
            <a:t>★ご案内★</a:t>
          </a:r>
          <a:endParaRPr kumimoji="1" lang="en-US" altLang="ja-JP" sz="1600">
            <a:solidFill>
              <a:sysClr val="windowText" lastClr="000000"/>
            </a:solidFill>
            <a:effectLst/>
            <a:latin typeface="+mn-lt"/>
            <a:ea typeface="+mn-ea"/>
            <a:cs typeface="+mn-cs"/>
          </a:endParaRPr>
        </a:p>
        <a:p>
          <a:pPr algn="ctr"/>
          <a:endParaRPr kumimoji="1" lang="en-US" altLang="ja-JP" sz="1050">
            <a:solidFill>
              <a:sysClr val="windowText" lastClr="000000"/>
            </a:solidFill>
            <a:effectLst/>
            <a:latin typeface="+mn-lt"/>
            <a:ea typeface="+mn-ea"/>
            <a:cs typeface="+mn-cs"/>
          </a:endParaRPr>
        </a:p>
        <a:p>
          <a:pPr algn="l" eaLnBrk="1" fontAlgn="auto" latinLnBrk="0" hangingPunct="1"/>
          <a:r>
            <a:rPr kumimoji="1" lang="ja-JP" altLang="ja-JP" sz="1050">
              <a:solidFill>
                <a:sysClr val="windowText" lastClr="000000"/>
              </a:solidFill>
              <a:effectLst/>
              <a:latin typeface="+mn-lt"/>
              <a:ea typeface="+mn-ea"/>
              <a:cs typeface="+mn-cs"/>
            </a:rPr>
            <a:t>・今後はメール（</a:t>
          </a:r>
          <a:r>
            <a:rPr kumimoji="1" lang="en-US" altLang="ja-JP" sz="1050">
              <a:solidFill>
                <a:sysClr val="windowText" lastClr="000000"/>
              </a:solidFill>
              <a:effectLst/>
              <a:latin typeface="+mn-lt"/>
              <a:ea typeface="+mn-ea"/>
              <a:cs typeface="+mn-cs"/>
            </a:rPr>
            <a:t>rouho@hamamatsu-cci.or.jp</a:t>
          </a:r>
          <a:r>
            <a:rPr kumimoji="1" lang="ja-JP" altLang="ja-JP" sz="1050">
              <a:solidFill>
                <a:sysClr val="windowText" lastClr="000000"/>
              </a:solidFill>
              <a:effectLst/>
              <a:latin typeface="+mn-lt"/>
              <a:ea typeface="+mn-ea"/>
              <a:cs typeface="+mn-cs"/>
            </a:rPr>
            <a:t>）での提出へ、</a:t>
          </a:r>
          <a:endParaRPr lang="ja-JP" altLang="ja-JP" sz="1050">
            <a:solidFill>
              <a:sysClr val="windowText" lastClr="000000"/>
            </a:solidFill>
            <a:effectLst/>
          </a:endParaRPr>
        </a:p>
        <a:p>
          <a:pPr algn="l" eaLnBrk="1" fontAlgn="auto" latinLnBrk="0" hangingPunct="1"/>
          <a:r>
            <a:rPr kumimoji="1" lang="en-US" altLang="ja-JP" sz="1050">
              <a:solidFill>
                <a:sysClr val="windowText" lastClr="000000"/>
              </a:solidFill>
              <a:effectLst/>
              <a:latin typeface="+mn-lt"/>
              <a:ea typeface="+mn-ea"/>
              <a:cs typeface="+mn-cs"/>
            </a:rPr>
            <a:t>1</a:t>
          </a:r>
          <a:r>
            <a:rPr kumimoji="1" lang="ja-JP" altLang="ja-JP" sz="1050">
              <a:solidFill>
                <a:sysClr val="windowText" lastClr="000000"/>
              </a:solidFill>
              <a:effectLst/>
              <a:latin typeface="+mn-lt"/>
              <a:ea typeface="+mn-ea"/>
              <a:cs typeface="+mn-cs"/>
            </a:rPr>
            <a:t>月頃より順次移行予定です。今後とも、円滑で丁寧な対応を心がけてまいりますので、何卒ご理解とご協力を賜りますよう、よろしくお願い申し上げます。</a:t>
          </a:r>
          <a:endParaRPr lang="ja-JP" altLang="ja-JP" sz="1050">
            <a:solidFill>
              <a:sysClr val="windowText" lastClr="000000"/>
            </a:solidFill>
            <a:effectLst/>
          </a:endParaRPr>
        </a:p>
        <a:p>
          <a:pPr algn="ctr"/>
          <a:r>
            <a:rPr kumimoji="1" lang="ja-JP" altLang="ja-JP" sz="1050">
              <a:solidFill>
                <a:sysClr val="windowText" lastClr="000000"/>
              </a:solidFill>
              <a:effectLst/>
              <a:latin typeface="+mn-lt"/>
              <a:ea typeface="+mn-ea"/>
              <a:cs typeface="+mn-cs"/>
            </a:rPr>
            <a:t> </a:t>
          </a:r>
          <a:endParaRPr lang="ja-JP" altLang="ja-JP" sz="1050">
            <a:solidFill>
              <a:sysClr val="windowText" lastClr="000000"/>
            </a:solidFill>
            <a:effectLst/>
          </a:endParaRPr>
        </a:p>
        <a:p>
          <a:pPr algn="ctr" eaLnBrk="1" fontAlgn="auto" latinLnBrk="0" hangingPunct="1"/>
          <a:r>
            <a:rPr kumimoji="1" lang="ja-JP" altLang="ja-JP" sz="1600">
              <a:solidFill>
                <a:sysClr val="windowText" lastClr="000000"/>
              </a:solidFill>
              <a:effectLst/>
              <a:latin typeface="+mn-lt"/>
              <a:ea typeface="+mn-ea"/>
              <a:cs typeface="+mn-cs"/>
            </a:rPr>
            <a:t>★ご注意★</a:t>
          </a:r>
          <a:endParaRPr lang="ja-JP" altLang="ja-JP" sz="1600">
            <a:solidFill>
              <a:sysClr val="windowText" lastClr="000000"/>
            </a:solidFill>
            <a:effectLst/>
          </a:endParaRPr>
        </a:p>
        <a:p>
          <a:pPr algn="l"/>
          <a:endParaRPr kumimoji="1" lang="en-US" altLang="ja-JP" sz="1050" u="sng">
            <a:solidFill>
              <a:sysClr val="windowText" lastClr="000000"/>
            </a:solidFill>
            <a:effectLst/>
            <a:latin typeface="+mn-lt"/>
            <a:ea typeface="+mn-ea"/>
            <a:cs typeface="+mn-cs"/>
          </a:endParaRPr>
        </a:p>
        <a:p>
          <a:r>
            <a:rPr kumimoji="1" lang="ja-JP" altLang="ja-JP" sz="1100" b="1" u="sng">
              <a:solidFill>
                <a:srgbClr val="FF0000"/>
              </a:solidFill>
              <a:effectLst/>
              <a:latin typeface="+mn-lt"/>
              <a:ea typeface="+mn-ea"/>
              <a:cs typeface="+mn-cs"/>
            </a:rPr>
            <a:t>・以下の場合、添付書類も提出してください。</a:t>
          </a:r>
          <a:endParaRPr kumimoji="1" lang="en-US" altLang="ja-JP" sz="1100" b="1" u="sng">
            <a:solidFill>
              <a:srgbClr val="FF0000"/>
            </a:solidFill>
            <a:effectLst/>
            <a:latin typeface="+mn-lt"/>
            <a:ea typeface="+mn-ea"/>
            <a:cs typeface="+mn-cs"/>
          </a:endParaRPr>
        </a:p>
        <a:p>
          <a:r>
            <a:rPr kumimoji="1" lang="ja-JP" altLang="en-US" sz="1100" b="1" u="none">
              <a:solidFill>
                <a:srgbClr val="FF0000"/>
              </a:solidFill>
              <a:effectLst/>
              <a:latin typeface="+mn-lt"/>
              <a:ea typeface="+mn-ea"/>
              <a:cs typeface="+mn-cs"/>
            </a:rPr>
            <a:t>　　①　</a:t>
          </a:r>
          <a:r>
            <a:rPr kumimoji="1" lang="ja-JP" altLang="ja-JP" sz="1100" b="1">
              <a:solidFill>
                <a:srgbClr val="FF0000"/>
              </a:solidFill>
              <a:effectLst/>
              <a:latin typeface="+mn-lt"/>
              <a:ea typeface="+mn-ea"/>
              <a:cs typeface="+mn-cs"/>
            </a:rPr>
            <a:t>外国人労働者の場合　→　在留カード</a:t>
          </a:r>
          <a:endParaRPr lang="ja-JP" altLang="ja-JP" sz="1050" b="1" u="none">
            <a:solidFill>
              <a:srgbClr val="FF0000"/>
            </a:solidFill>
            <a:effectLst/>
          </a:endParaRPr>
        </a:p>
        <a:p>
          <a:r>
            <a:rPr kumimoji="1" lang="ja-JP" altLang="ja-JP" sz="1100" b="1">
              <a:solidFill>
                <a:srgbClr val="FF0000"/>
              </a:solidFill>
              <a:effectLst/>
              <a:latin typeface="+mn-lt"/>
              <a:ea typeface="+mn-ea"/>
              <a:cs typeface="+mn-cs"/>
            </a:rPr>
            <a:t>　　</a:t>
          </a:r>
          <a:r>
            <a:rPr kumimoji="1" lang="ja-JP" altLang="en-US" sz="1100" b="1">
              <a:solidFill>
                <a:srgbClr val="FF0000"/>
              </a:solidFill>
              <a:effectLst/>
              <a:latin typeface="+mn-lt"/>
              <a:ea typeface="+mn-ea"/>
              <a:cs typeface="+mn-cs"/>
            </a:rPr>
            <a:t>②</a:t>
          </a:r>
          <a:r>
            <a:rPr kumimoji="1" lang="ja-JP" altLang="ja-JP" sz="1100" b="1">
              <a:solidFill>
                <a:srgbClr val="FF0000"/>
              </a:solidFill>
              <a:effectLst/>
              <a:latin typeface="+mn-lt"/>
              <a:ea typeface="+mn-ea"/>
              <a:cs typeface="+mn-cs"/>
            </a:rPr>
            <a:t>　解雇、重責解雇</a:t>
          </a:r>
          <a:r>
            <a:rPr kumimoji="1" lang="ja-JP" altLang="en-US" sz="1100" b="1">
              <a:solidFill>
                <a:srgbClr val="FF0000"/>
              </a:solidFill>
              <a:effectLst/>
              <a:latin typeface="+mn-lt"/>
              <a:ea typeface="+mn-ea"/>
              <a:cs typeface="+mn-cs"/>
            </a:rPr>
            <a:t>の場合</a:t>
          </a:r>
          <a:r>
            <a:rPr kumimoji="1" lang="ja-JP" altLang="ja-JP" sz="1100" b="1">
              <a:solidFill>
                <a:srgbClr val="FF0000"/>
              </a:solidFill>
              <a:effectLst/>
              <a:latin typeface="+mn-lt"/>
              <a:ea typeface="+mn-ea"/>
              <a:cs typeface="+mn-cs"/>
            </a:rPr>
            <a:t>　</a:t>
          </a:r>
          <a:endParaRPr kumimoji="1" lang="en-US" altLang="ja-JP" sz="1100" b="1">
            <a:solidFill>
              <a:srgbClr val="FF0000"/>
            </a:solidFill>
            <a:effectLst/>
            <a:latin typeface="+mn-lt"/>
            <a:ea typeface="+mn-ea"/>
            <a:cs typeface="+mn-cs"/>
          </a:endParaRPr>
        </a:p>
        <a:p>
          <a:r>
            <a:rPr kumimoji="1" lang="ja-JP" altLang="en-US" sz="1100" b="1">
              <a:solidFill>
                <a:srgbClr val="FF0000"/>
              </a:solidFill>
              <a:effectLst/>
              <a:latin typeface="+mn-lt"/>
              <a:ea typeface="+mn-ea"/>
              <a:cs typeface="+mn-cs"/>
            </a:rPr>
            <a:t>　　　　</a:t>
          </a:r>
          <a:r>
            <a:rPr kumimoji="1" lang="ja-JP" altLang="ja-JP" sz="1100" b="1">
              <a:solidFill>
                <a:srgbClr val="FF0000"/>
              </a:solidFill>
              <a:effectLst/>
              <a:latin typeface="+mn-lt"/>
              <a:ea typeface="+mn-ea"/>
              <a:cs typeface="+mn-cs"/>
            </a:rPr>
            <a:t>→　解雇通知書、就業規則の該当箇所</a:t>
          </a:r>
          <a:endParaRPr lang="ja-JP" altLang="ja-JP" b="1">
            <a:solidFill>
              <a:srgbClr val="FF0000"/>
            </a:solidFill>
            <a:effectLst/>
          </a:endParaRPr>
        </a:p>
        <a:p>
          <a:r>
            <a:rPr kumimoji="1" lang="ja-JP" altLang="ja-JP" sz="1100" b="1">
              <a:solidFill>
                <a:srgbClr val="FF0000"/>
              </a:solidFill>
              <a:effectLst/>
              <a:latin typeface="+mn-lt"/>
              <a:ea typeface="+mn-ea"/>
              <a:cs typeface="+mn-cs"/>
            </a:rPr>
            <a:t>　　</a:t>
          </a:r>
          <a:r>
            <a:rPr kumimoji="1" lang="ja-JP" altLang="en-US" sz="1100" b="1">
              <a:solidFill>
                <a:srgbClr val="FF0000"/>
              </a:solidFill>
              <a:effectLst/>
              <a:latin typeface="+mn-lt"/>
              <a:ea typeface="+mn-ea"/>
              <a:cs typeface="+mn-cs"/>
            </a:rPr>
            <a:t>③</a:t>
          </a:r>
          <a:r>
            <a:rPr kumimoji="1" lang="ja-JP" altLang="ja-JP" sz="1100" b="1">
              <a:solidFill>
                <a:srgbClr val="FF0000"/>
              </a:solidFill>
              <a:effectLst/>
              <a:latin typeface="+mn-lt"/>
              <a:ea typeface="+mn-ea"/>
              <a:cs typeface="+mn-cs"/>
            </a:rPr>
            <a:t>　契約期間満了</a:t>
          </a:r>
          <a:r>
            <a:rPr kumimoji="1" lang="ja-JP" altLang="en-US" sz="1100" b="1">
              <a:solidFill>
                <a:srgbClr val="FF0000"/>
              </a:solidFill>
              <a:effectLst/>
              <a:latin typeface="+mn-lt"/>
              <a:ea typeface="+mn-ea"/>
              <a:cs typeface="+mn-cs"/>
            </a:rPr>
            <a:t>の場合</a:t>
          </a:r>
          <a:r>
            <a:rPr kumimoji="1" lang="ja-JP" altLang="ja-JP" sz="1100" b="1">
              <a:solidFill>
                <a:srgbClr val="FF0000"/>
              </a:solidFill>
              <a:effectLst/>
              <a:latin typeface="+mn-lt"/>
              <a:ea typeface="+mn-ea"/>
              <a:cs typeface="+mn-cs"/>
            </a:rPr>
            <a:t>　</a:t>
          </a:r>
          <a:endParaRPr kumimoji="1" lang="en-US" altLang="ja-JP" sz="1100" b="1">
            <a:solidFill>
              <a:srgbClr val="FF0000"/>
            </a:solidFill>
            <a:effectLst/>
            <a:latin typeface="+mn-lt"/>
            <a:ea typeface="+mn-ea"/>
            <a:cs typeface="+mn-cs"/>
          </a:endParaRPr>
        </a:p>
        <a:p>
          <a:r>
            <a:rPr kumimoji="1" lang="ja-JP" altLang="en-US" sz="1100" b="1">
              <a:solidFill>
                <a:srgbClr val="FF0000"/>
              </a:solidFill>
              <a:effectLst/>
              <a:latin typeface="+mn-lt"/>
              <a:ea typeface="+mn-ea"/>
              <a:cs typeface="+mn-cs"/>
            </a:rPr>
            <a:t>　　　　</a:t>
          </a:r>
          <a:r>
            <a:rPr kumimoji="1" lang="ja-JP" altLang="ja-JP" sz="1100" b="1">
              <a:solidFill>
                <a:srgbClr val="FF0000"/>
              </a:solidFill>
              <a:effectLst/>
              <a:latin typeface="+mn-lt"/>
              <a:ea typeface="+mn-ea"/>
              <a:cs typeface="+mn-cs"/>
            </a:rPr>
            <a:t>→　</a:t>
          </a:r>
          <a:r>
            <a:rPr kumimoji="1" lang="ja-JP" altLang="en-US" sz="1100" b="1">
              <a:solidFill>
                <a:srgbClr val="FF0000"/>
              </a:solidFill>
              <a:effectLst/>
              <a:latin typeface="+mn-lt"/>
              <a:ea typeface="+mn-ea"/>
              <a:cs typeface="+mn-cs"/>
            </a:rPr>
            <a:t>契約期間すべての</a:t>
          </a:r>
          <a:r>
            <a:rPr kumimoji="1" lang="ja-JP" altLang="ja-JP" sz="1100" b="1">
              <a:solidFill>
                <a:srgbClr val="FF0000"/>
              </a:solidFill>
              <a:effectLst/>
              <a:latin typeface="+mn-lt"/>
              <a:ea typeface="+mn-ea"/>
              <a:cs typeface="+mn-cs"/>
            </a:rPr>
            <a:t>契約書</a:t>
          </a:r>
          <a:r>
            <a:rPr kumimoji="1" lang="en-US" altLang="ja-JP" sz="1100" b="1">
              <a:solidFill>
                <a:srgbClr val="FF0000"/>
              </a:solidFill>
              <a:effectLst/>
              <a:latin typeface="+mn-lt"/>
              <a:ea typeface="+mn-ea"/>
              <a:cs typeface="+mn-cs"/>
            </a:rPr>
            <a:t>or</a:t>
          </a:r>
          <a:r>
            <a:rPr kumimoji="1" lang="ja-JP" altLang="ja-JP" sz="1100" b="1">
              <a:solidFill>
                <a:srgbClr val="FF0000"/>
              </a:solidFill>
              <a:effectLst/>
              <a:latin typeface="+mn-lt"/>
              <a:ea typeface="+mn-ea"/>
              <a:cs typeface="+mn-cs"/>
            </a:rPr>
            <a:t>雇入通知書</a:t>
          </a:r>
          <a:endParaRPr lang="ja-JP" altLang="ja-JP" sz="1050" b="1">
            <a:solidFill>
              <a:srgbClr val="FF0000"/>
            </a:solidFill>
            <a:effectLst/>
          </a:endParaRPr>
        </a:p>
        <a:p>
          <a:r>
            <a:rPr kumimoji="1" lang="ja-JP" altLang="ja-JP" sz="1100" b="1">
              <a:solidFill>
                <a:srgbClr val="FF0000"/>
              </a:solidFill>
              <a:effectLst/>
              <a:latin typeface="+mn-lt"/>
              <a:ea typeface="+mn-ea"/>
              <a:cs typeface="+mn-cs"/>
            </a:rPr>
            <a:t>　　</a:t>
          </a:r>
          <a:r>
            <a:rPr kumimoji="1" lang="ja-JP" altLang="en-US" sz="1100" b="1">
              <a:solidFill>
                <a:srgbClr val="FF0000"/>
              </a:solidFill>
              <a:effectLst/>
              <a:latin typeface="+mn-lt"/>
              <a:ea typeface="+mn-ea"/>
              <a:cs typeface="+mn-cs"/>
            </a:rPr>
            <a:t>④</a:t>
          </a:r>
          <a:r>
            <a:rPr kumimoji="1" lang="ja-JP" altLang="ja-JP" sz="1100" b="1">
              <a:solidFill>
                <a:srgbClr val="FF0000"/>
              </a:solidFill>
              <a:effectLst/>
              <a:latin typeface="+mn-lt"/>
              <a:ea typeface="+mn-ea"/>
              <a:cs typeface="+mn-cs"/>
            </a:rPr>
            <a:t>　</a:t>
          </a:r>
          <a:r>
            <a:rPr kumimoji="1" lang="ja-JP" altLang="en-US" sz="1100" b="1">
              <a:solidFill>
                <a:srgbClr val="FF0000"/>
              </a:solidFill>
              <a:effectLst/>
              <a:latin typeface="+mn-lt"/>
              <a:ea typeface="+mn-ea"/>
              <a:cs typeface="+mn-cs"/>
            </a:rPr>
            <a:t>定年の場合</a:t>
          </a:r>
          <a:r>
            <a:rPr kumimoji="1" lang="ja-JP" altLang="ja-JP" sz="1100" b="1">
              <a:solidFill>
                <a:srgbClr val="FF0000"/>
              </a:solidFill>
              <a:effectLst/>
              <a:latin typeface="+mn-lt"/>
              <a:ea typeface="+mn-ea"/>
              <a:cs typeface="+mn-cs"/>
            </a:rPr>
            <a:t>　→　就業規則の該当箇所</a:t>
          </a:r>
          <a:endParaRPr kumimoji="1" lang="en-US" altLang="ja-JP" sz="1100" b="1">
            <a:solidFill>
              <a:srgbClr val="FF0000"/>
            </a:solidFill>
            <a:effectLst/>
            <a:latin typeface="+mn-lt"/>
            <a:ea typeface="+mn-ea"/>
            <a:cs typeface="+mn-cs"/>
          </a:endParaRPr>
        </a:p>
        <a:p>
          <a:r>
            <a:rPr kumimoji="1" lang="ja-JP" altLang="en-US" sz="1100" b="1">
              <a:solidFill>
                <a:srgbClr val="FF0000"/>
              </a:solidFill>
              <a:effectLst/>
              <a:latin typeface="+mn-lt"/>
              <a:ea typeface="+mn-ea"/>
              <a:cs typeface="+mn-cs"/>
            </a:rPr>
            <a:t>　　⑤　休業手当の支給がある場合　</a:t>
          </a:r>
          <a:endParaRPr kumimoji="1" lang="en-US" altLang="ja-JP" sz="1100" b="1">
            <a:solidFill>
              <a:srgbClr val="FF0000"/>
            </a:solidFill>
            <a:effectLst/>
            <a:latin typeface="+mn-lt"/>
            <a:ea typeface="+mn-ea"/>
            <a:cs typeface="+mn-cs"/>
          </a:endParaRPr>
        </a:p>
        <a:p>
          <a:r>
            <a:rPr kumimoji="1" lang="ja-JP" altLang="en-US" sz="1100" b="1">
              <a:solidFill>
                <a:srgbClr val="FF0000"/>
              </a:solidFill>
              <a:effectLst/>
              <a:latin typeface="+mn-lt"/>
              <a:ea typeface="+mn-ea"/>
              <a:cs typeface="+mn-cs"/>
            </a:rPr>
            <a:t>　　　　→　該当期間のタイムカード</a:t>
          </a:r>
          <a:r>
            <a:rPr kumimoji="1" lang="en-US" altLang="ja-JP" sz="1100" b="1">
              <a:solidFill>
                <a:srgbClr val="FF0000"/>
              </a:solidFill>
              <a:effectLst/>
              <a:latin typeface="+mn-lt"/>
              <a:ea typeface="+mn-ea"/>
              <a:cs typeface="+mn-cs"/>
            </a:rPr>
            <a:t>(</a:t>
          </a:r>
          <a:r>
            <a:rPr kumimoji="1" lang="ja-JP" altLang="en-US" sz="1100" b="1">
              <a:solidFill>
                <a:srgbClr val="FF0000"/>
              </a:solidFill>
              <a:effectLst/>
              <a:latin typeface="+mn-lt"/>
              <a:ea typeface="+mn-ea"/>
              <a:cs typeface="+mn-cs"/>
            </a:rPr>
            <a:t>出勤簿</a:t>
          </a:r>
          <a:r>
            <a:rPr kumimoji="1" lang="en-US" altLang="ja-JP" sz="1100" b="1">
              <a:solidFill>
                <a:srgbClr val="FF0000"/>
              </a:solidFill>
              <a:effectLst/>
              <a:latin typeface="+mn-lt"/>
              <a:ea typeface="+mn-ea"/>
              <a:cs typeface="+mn-cs"/>
            </a:rPr>
            <a:t>)</a:t>
          </a:r>
          <a:r>
            <a:rPr kumimoji="1" lang="ja-JP" altLang="en-US" sz="1100" b="1">
              <a:solidFill>
                <a:srgbClr val="FF0000"/>
              </a:solidFill>
              <a:effectLst/>
              <a:latin typeface="+mn-lt"/>
              <a:ea typeface="+mn-ea"/>
              <a:cs typeface="+mn-cs"/>
            </a:rPr>
            <a:t>、賃金台帳</a:t>
          </a:r>
          <a:endParaRPr lang="ja-JP" altLang="ja-JP" sz="1050" b="1">
            <a:solidFill>
              <a:srgbClr val="FF0000"/>
            </a:solidFill>
            <a:effectLst/>
          </a:endParaRPr>
        </a:p>
        <a:p>
          <a:pPr algn="l"/>
          <a:endParaRPr kumimoji="1" lang="en-US" altLang="ja-JP" sz="1050">
            <a:solidFill>
              <a:sysClr val="windowText" lastClr="000000"/>
            </a:solidFill>
            <a:effectLst/>
            <a:latin typeface="+mn-lt"/>
            <a:ea typeface="+mn-ea"/>
            <a:cs typeface="+mn-cs"/>
          </a:endParaRPr>
        </a:p>
        <a:p>
          <a:pPr algn="l"/>
          <a:endParaRPr kumimoji="1" lang="en-US" altLang="ja-JP" sz="1050">
            <a:solidFill>
              <a:sysClr val="windowText" lastClr="000000"/>
            </a:solidFill>
            <a:effectLst/>
            <a:latin typeface="+mn-lt"/>
            <a:ea typeface="+mn-ea"/>
            <a:cs typeface="+mn-cs"/>
          </a:endParaRPr>
        </a:p>
        <a:p>
          <a:pPr algn="l"/>
          <a:r>
            <a:rPr kumimoji="1" lang="ja-JP" altLang="en-US" sz="1050">
              <a:solidFill>
                <a:sysClr val="windowText" lastClr="000000"/>
              </a:solidFill>
              <a:effectLst/>
              <a:latin typeface="+mn-lt"/>
              <a:ea typeface="+mn-ea"/>
              <a:cs typeface="+mn-cs"/>
            </a:rPr>
            <a:t>・</a:t>
          </a:r>
          <a:r>
            <a:rPr kumimoji="1" lang="ja-JP" altLang="ja-JP" sz="1050">
              <a:solidFill>
                <a:sysClr val="windowText" lastClr="000000"/>
              </a:solidFill>
              <a:effectLst/>
              <a:latin typeface="+mn-lt"/>
              <a:ea typeface="+mn-ea"/>
              <a:cs typeface="+mn-cs"/>
            </a:rPr>
            <a:t>当事務組合が</a:t>
          </a:r>
          <a:r>
            <a:rPr kumimoji="1" lang="ja-JP" altLang="ja-JP" sz="1050" u="none">
              <a:solidFill>
                <a:sysClr val="windowText" lastClr="000000"/>
              </a:solidFill>
              <a:effectLst/>
              <a:latin typeface="+mn-lt"/>
              <a:ea typeface="+mn-ea"/>
              <a:cs typeface="+mn-cs"/>
            </a:rPr>
            <a:t>本</a:t>
          </a:r>
          <a:r>
            <a:rPr kumimoji="1" lang="ja-JP" altLang="en-US" sz="1050" u="none">
              <a:solidFill>
                <a:sysClr val="windowText" lastClr="000000"/>
              </a:solidFill>
              <a:effectLst/>
              <a:latin typeface="+mn-lt"/>
              <a:ea typeface="+mn-ea"/>
              <a:cs typeface="+mn-cs"/>
            </a:rPr>
            <a:t>連絡票</a:t>
          </a:r>
          <a:r>
            <a:rPr kumimoji="1" lang="ja-JP" altLang="ja-JP" sz="1050" u="none">
              <a:solidFill>
                <a:sysClr val="windowText" lastClr="000000"/>
              </a:solidFill>
              <a:effectLst/>
              <a:latin typeface="+mn-lt"/>
              <a:ea typeface="+mn-ea"/>
              <a:cs typeface="+mn-cs"/>
            </a:rPr>
            <a:t>で</a:t>
          </a:r>
          <a:r>
            <a:rPr kumimoji="1" lang="ja-JP" altLang="ja-JP" sz="1050">
              <a:solidFill>
                <a:sysClr val="windowText" lastClr="000000"/>
              </a:solidFill>
              <a:effectLst/>
              <a:latin typeface="+mn-lt"/>
              <a:ea typeface="+mn-ea"/>
              <a:cs typeface="+mn-cs"/>
            </a:rPr>
            <a:t>取得したマイナンバー</a:t>
          </a:r>
          <a:r>
            <a:rPr kumimoji="1" lang="ja-JP" altLang="ja-JP" sz="1100">
              <a:solidFill>
                <a:sysClr val="windowText" lastClr="000000"/>
              </a:solidFill>
              <a:effectLst/>
              <a:latin typeface="+mn-lt"/>
              <a:ea typeface="+mn-ea"/>
              <a:cs typeface="+mn-cs"/>
            </a:rPr>
            <a:t>（個人番号）</a:t>
          </a:r>
          <a:r>
            <a:rPr kumimoji="1" lang="ja-JP" altLang="ja-JP" sz="1050">
              <a:solidFill>
                <a:sysClr val="windowText" lastClr="000000"/>
              </a:solidFill>
              <a:effectLst/>
              <a:latin typeface="+mn-lt"/>
              <a:ea typeface="+mn-ea"/>
              <a:cs typeface="+mn-cs"/>
            </a:rPr>
            <a:t>は雇用保険の取得・喪失手続きに係る事務でのみ使用するものとします。</a:t>
          </a:r>
          <a:endParaRPr kumimoji="1" lang="en-US" altLang="ja-JP" sz="1050">
            <a:solidFill>
              <a:sysClr val="windowText" lastClr="000000"/>
            </a:solidFill>
            <a:effectLst/>
            <a:latin typeface="+mn-lt"/>
            <a:ea typeface="+mn-ea"/>
            <a:cs typeface="+mn-cs"/>
          </a:endParaRPr>
        </a:p>
        <a:p>
          <a:pPr algn="l"/>
          <a:endParaRPr lang="ja-JP" altLang="ja-JP" sz="1050">
            <a:solidFill>
              <a:sysClr val="windowText" lastClr="000000"/>
            </a:solidFill>
            <a:effectLst/>
          </a:endParaRPr>
        </a:p>
        <a:p>
          <a:pPr algn="l"/>
          <a:r>
            <a:rPr kumimoji="1" lang="ja-JP" altLang="en-US" sz="1050">
              <a:solidFill>
                <a:sysClr val="windowText" lastClr="000000"/>
              </a:solidFill>
              <a:effectLst/>
              <a:latin typeface="+mn-lt"/>
              <a:ea typeface="+mn-ea"/>
              <a:cs typeface="+mn-cs"/>
            </a:rPr>
            <a:t>・</a:t>
          </a:r>
          <a:r>
            <a:rPr kumimoji="1" lang="ja-JP" altLang="ja-JP" sz="1050">
              <a:solidFill>
                <a:sysClr val="windowText" lastClr="000000"/>
              </a:solidFill>
              <a:effectLst/>
              <a:latin typeface="+mn-lt"/>
              <a:ea typeface="+mn-ea"/>
              <a:cs typeface="+mn-cs"/>
            </a:rPr>
            <a:t>個人番号記載に伴う本人確認</a:t>
          </a:r>
          <a:r>
            <a:rPr kumimoji="1" lang="ja-JP" altLang="en-US" sz="1050">
              <a:solidFill>
                <a:sysClr val="windowText" lastClr="000000"/>
              </a:solidFill>
              <a:effectLst/>
              <a:latin typeface="+mn-lt"/>
              <a:ea typeface="+mn-ea"/>
              <a:cs typeface="+mn-cs"/>
            </a:rPr>
            <a:t>（</a:t>
          </a:r>
          <a:r>
            <a:rPr kumimoji="1" lang="ja-JP" altLang="ja-JP" sz="1050">
              <a:solidFill>
                <a:sysClr val="windowText" lastClr="000000"/>
              </a:solidFill>
              <a:effectLst/>
              <a:latin typeface="+mn-lt"/>
              <a:ea typeface="+mn-ea"/>
              <a:cs typeface="+mn-cs"/>
            </a:rPr>
            <a:t>本人情報と個人番号の照合</a:t>
          </a:r>
          <a:r>
            <a:rPr kumimoji="1" lang="ja-JP" altLang="en-US" sz="1050">
              <a:solidFill>
                <a:sysClr val="windowText" lastClr="000000"/>
              </a:solidFill>
              <a:effectLst/>
              <a:latin typeface="+mn-lt"/>
              <a:ea typeface="+mn-ea"/>
              <a:cs typeface="+mn-cs"/>
            </a:rPr>
            <a:t>）</a:t>
          </a:r>
          <a:r>
            <a:rPr kumimoji="1" lang="ja-JP" altLang="ja-JP" sz="1050">
              <a:solidFill>
                <a:sysClr val="windowText" lastClr="000000"/>
              </a:solidFill>
              <a:effectLst/>
              <a:latin typeface="+mn-lt"/>
              <a:ea typeface="+mn-ea"/>
              <a:cs typeface="+mn-cs"/>
            </a:rPr>
            <a:t>は事業所にて行っていただきます。</a:t>
          </a:r>
          <a:endParaRPr kumimoji="1" lang="en-US" altLang="ja-JP" sz="1050">
            <a:solidFill>
              <a:sysClr val="windowText" lastClr="000000"/>
            </a:solidFill>
            <a:effectLst/>
            <a:latin typeface="+mn-lt"/>
            <a:ea typeface="+mn-ea"/>
            <a:cs typeface="+mn-cs"/>
          </a:endParaRPr>
        </a:p>
        <a:p>
          <a:pPr algn="l"/>
          <a:endParaRPr lang="ja-JP" altLang="ja-JP" sz="1050">
            <a:solidFill>
              <a:sysClr val="windowText" lastClr="000000"/>
            </a:solidFill>
            <a:effectLst/>
          </a:endParaRPr>
        </a:p>
        <a:p>
          <a:pPr algn="l"/>
          <a:r>
            <a:rPr kumimoji="1" lang="ja-JP" altLang="ja-JP" sz="1050">
              <a:solidFill>
                <a:sysClr val="windowText" lastClr="000000"/>
              </a:solidFill>
              <a:effectLst/>
              <a:latin typeface="+mn-lt"/>
              <a:ea typeface="+mn-ea"/>
              <a:cs typeface="+mn-cs"/>
            </a:rPr>
            <a:t>・ご入力いただいた情報は、労働保険事務組合浜松商工会議所の個人情報保護方針に基づき使用させていただきます。</a:t>
          </a:r>
          <a:endParaRPr kumimoji="1" lang="en-US" altLang="ja-JP" sz="1050">
            <a:solidFill>
              <a:sysClr val="windowText" lastClr="000000"/>
            </a:solidFill>
            <a:effectLst/>
            <a:latin typeface="+mn-lt"/>
            <a:ea typeface="+mn-ea"/>
            <a:cs typeface="+mn-cs"/>
          </a:endParaRPr>
        </a:p>
        <a:p>
          <a:pPr algn="l"/>
          <a:endParaRPr lang="ja-JP" altLang="ja-JP" sz="1050">
            <a:solidFill>
              <a:schemeClr val="bg1">
                <a:lumMod val="75000"/>
              </a:schemeClr>
            </a:solidFill>
            <a:effectLst/>
          </a:endParaRPr>
        </a:p>
        <a:p>
          <a:pPr algn="l"/>
          <a:endParaRPr kumimoji="1" lang="ja-JP" altLang="en-US" sz="1100"/>
        </a:p>
      </xdr:txBody>
    </xdr:sp>
    <xdr:clientData/>
  </xdr:twoCellAnchor>
  <xdr:twoCellAnchor>
    <xdr:from>
      <xdr:col>18</xdr:col>
      <xdr:colOff>41944</xdr:colOff>
      <xdr:row>11</xdr:row>
      <xdr:rowOff>16877</xdr:rowOff>
    </xdr:from>
    <xdr:to>
      <xdr:col>19</xdr:col>
      <xdr:colOff>135690</xdr:colOff>
      <xdr:row>11</xdr:row>
      <xdr:rowOff>161423</xdr:rowOff>
    </xdr:to>
    <xdr:sp macro="" textlink="">
      <xdr:nvSpPr>
        <xdr:cNvPr id="7" name="正方形/長方形 6">
          <a:extLst>
            <a:ext uri="{FF2B5EF4-FFF2-40B4-BE49-F238E27FC236}">
              <a16:creationId xmlns:a16="http://schemas.microsoft.com/office/drawing/2014/main" id="{6704FC6A-C369-465C-9643-394D4CCAC841}"/>
            </a:ext>
          </a:extLst>
        </xdr:cNvPr>
        <xdr:cNvSpPr/>
      </xdr:nvSpPr>
      <xdr:spPr>
        <a:xfrm>
          <a:off x="4548773" y="2137443"/>
          <a:ext cx="334378" cy="144546"/>
        </a:xfrm>
        <a:prstGeom prst="rect">
          <a:avLst/>
        </a:prstGeom>
        <a:solidFill>
          <a:schemeClr val="bg1"/>
        </a:solidFill>
        <a:ln>
          <a:noFill/>
        </a:ln>
      </xdr:spPr>
      <xdr:style>
        <a:lnRef idx="2">
          <a:schemeClr val="accent3">
            <a:shade val="15000"/>
          </a:schemeClr>
        </a:lnRef>
        <a:fillRef idx="1">
          <a:schemeClr val="accent3"/>
        </a:fillRef>
        <a:effectRef idx="0">
          <a:schemeClr val="accent3"/>
        </a:effectRef>
        <a:fontRef idx="minor">
          <a:schemeClr val="lt1"/>
        </a:fontRef>
      </xdr:style>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900" b="1">
              <a:solidFill>
                <a:sysClr val="windowText" lastClr="000000"/>
              </a:solidFill>
              <a:effectLst/>
              <a:latin typeface="+mn-lt"/>
              <a:ea typeface="+mn-ea"/>
              <a:cs typeface="+mn-cs"/>
            </a:rPr>
            <a:t>*</a:t>
          </a:r>
          <a:r>
            <a:rPr kumimoji="1" lang="en-US" altLang="ja-JP" sz="900" b="1">
              <a:solidFill>
                <a:sysClr val="windowText" lastClr="000000"/>
              </a:solidFill>
              <a:effectLst/>
              <a:latin typeface="+mn-lt"/>
              <a:ea typeface="+mn-ea"/>
              <a:cs typeface="+mn-cs"/>
            </a:rPr>
            <a:t>1</a:t>
          </a:r>
          <a:endParaRPr lang="ja-JP" altLang="ja-JP" sz="900">
            <a:solidFill>
              <a:sysClr val="windowText" lastClr="000000"/>
            </a:solidFill>
            <a:effectLst/>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190500</xdr:colOff>
      <xdr:row>19</xdr:row>
      <xdr:rowOff>266700</xdr:rowOff>
    </xdr:from>
    <xdr:to>
      <xdr:col>0</xdr:col>
      <xdr:colOff>259080</xdr:colOff>
      <xdr:row>20</xdr:row>
      <xdr:rowOff>53340</xdr:rowOff>
    </xdr:to>
    <xdr:sp macro="" textlink="">
      <xdr:nvSpPr>
        <xdr:cNvPr id="2" name="AutoShape 46">
          <a:extLst>
            <a:ext uri="{FF2B5EF4-FFF2-40B4-BE49-F238E27FC236}">
              <a16:creationId xmlns:a16="http://schemas.microsoft.com/office/drawing/2014/main" id="{6A18969B-A033-47D1-A088-1E374FDA149D}"/>
            </a:ext>
          </a:extLst>
        </xdr:cNvPr>
        <xdr:cNvSpPr>
          <a:spLocks noChangeArrowheads="1"/>
        </xdr:cNvSpPr>
      </xdr:nvSpPr>
      <xdr:spPr bwMode="auto">
        <a:xfrm rot="5400000">
          <a:off x="166688" y="5881687"/>
          <a:ext cx="114300" cy="66675"/>
        </a:xfrm>
        <a:prstGeom prst="triangle">
          <a:avLst>
            <a:gd name="adj" fmla="val 50000"/>
          </a:avLst>
        </a:prstGeom>
        <a:solidFill>
          <a:srgbClr xmlns:mc="http://schemas.openxmlformats.org/markup-compatibility/2006" xmlns:a14="http://schemas.microsoft.com/office/drawing/2010/main" val="003300" mc:Ignorable="a14" a14:legacySpreadsheetColorIndex="58"/>
        </a:solidFill>
        <a:ln w="9525">
          <a:solidFill>
            <a:srgbClr xmlns:mc="http://schemas.openxmlformats.org/markup-compatibility/2006" xmlns:a14="http://schemas.microsoft.com/office/drawing/2010/main" val="003300" mc:Ignorable="a14" a14:legacySpreadsheetColorIndex="58"/>
          </a:solidFill>
          <a:miter lim="800000"/>
          <a:headEnd/>
          <a:tailEnd/>
        </a:ln>
      </xdr:spPr>
    </xdr:sp>
    <xdr:clientData/>
  </xdr:twoCellAnchor>
  <xdr:twoCellAnchor>
    <xdr:from>
      <xdr:col>0</xdr:col>
      <xdr:colOff>190500</xdr:colOff>
      <xdr:row>25</xdr:row>
      <xdr:rowOff>266700</xdr:rowOff>
    </xdr:from>
    <xdr:to>
      <xdr:col>0</xdr:col>
      <xdr:colOff>259080</xdr:colOff>
      <xdr:row>26</xdr:row>
      <xdr:rowOff>53340</xdr:rowOff>
    </xdr:to>
    <xdr:sp macro="" textlink="">
      <xdr:nvSpPr>
        <xdr:cNvPr id="3" name="AutoShape 47">
          <a:extLst>
            <a:ext uri="{FF2B5EF4-FFF2-40B4-BE49-F238E27FC236}">
              <a16:creationId xmlns:a16="http://schemas.microsoft.com/office/drawing/2014/main" id="{BBDB7D19-6684-445E-BB2D-9A64A0C048AC}"/>
            </a:ext>
          </a:extLst>
        </xdr:cNvPr>
        <xdr:cNvSpPr>
          <a:spLocks noChangeArrowheads="1"/>
        </xdr:cNvSpPr>
      </xdr:nvSpPr>
      <xdr:spPr bwMode="auto">
        <a:xfrm rot="5400000">
          <a:off x="166688" y="7824787"/>
          <a:ext cx="114300" cy="66675"/>
        </a:xfrm>
        <a:prstGeom prst="triangle">
          <a:avLst>
            <a:gd name="adj" fmla="val 50000"/>
          </a:avLst>
        </a:prstGeom>
        <a:solidFill>
          <a:srgbClr xmlns:mc="http://schemas.openxmlformats.org/markup-compatibility/2006" xmlns:a14="http://schemas.microsoft.com/office/drawing/2010/main" val="003300" mc:Ignorable="a14" a14:legacySpreadsheetColorIndex="58"/>
        </a:solidFill>
        <a:ln w="9525">
          <a:solidFill>
            <a:srgbClr xmlns:mc="http://schemas.openxmlformats.org/markup-compatibility/2006" xmlns:a14="http://schemas.microsoft.com/office/drawing/2010/main" val="003300" mc:Ignorable="a14" a14:legacySpreadsheetColorIndex="58"/>
          </a:solidFill>
          <a:miter lim="800000"/>
          <a:headEnd/>
          <a:tailEnd/>
        </a:ln>
      </xdr:spPr>
    </xdr:sp>
    <xdr:clientData/>
  </xdr:twoCellAnchor>
  <xdr:twoCellAnchor editAs="oneCell">
    <xdr:from>
      <xdr:col>29</xdr:col>
      <xdr:colOff>53340</xdr:colOff>
      <xdr:row>5</xdr:row>
      <xdr:rowOff>22860</xdr:rowOff>
    </xdr:from>
    <xdr:to>
      <xdr:col>30</xdr:col>
      <xdr:colOff>19051</xdr:colOff>
      <xdr:row>5</xdr:row>
      <xdr:rowOff>202565</xdr:rowOff>
    </xdr:to>
    <xdr:sp macro="" textlink="">
      <xdr:nvSpPr>
        <xdr:cNvPr id="4" name="Rectangle 101">
          <a:extLst>
            <a:ext uri="{FF2B5EF4-FFF2-40B4-BE49-F238E27FC236}">
              <a16:creationId xmlns:a16="http://schemas.microsoft.com/office/drawing/2014/main" id="{8B7FBF2A-864F-466A-A5D1-6120D891F28E}"/>
            </a:ext>
          </a:extLst>
        </xdr:cNvPr>
        <xdr:cNvSpPr>
          <a:spLocks noChangeArrowheads="1"/>
        </xdr:cNvSpPr>
      </xdr:nvSpPr>
      <xdr:spPr bwMode="auto">
        <a:xfrm>
          <a:off x="5600700" y="1485900"/>
          <a:ext cx="158116"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ysClr val="windowText" lastClr="000000"/>
              </a:solidFill>
              <a:latin typeface="ＭＳ Ｐゴシック"/>
              <a:ea typeface="ＭＳ Ｐゴシック"/>
            </a:rPr>
            <a:t>年</a:t>
          </a:r>
        </a:p>
      </xdr:txBody>
    </xdr:sp>
    <xdr:clientData/>
  </xdr:twoCellAnchor>
  <xdr:twoCellAnchor editAs="oneCell">
    <xdr:from>
      <xdr:col>30</xdr:col>
      <xdr:colOff>152400</xdr:colOff>
      <xdr:row>5</xdr:row>
      <xdr:rowOff>22860</xdr:rowOff>
    </xdr:from>
    <xdr:to>
      <xdr:col>31</xdr:col>
      <xdr:colOff>17145</xdr:colOff>
      <xdr:row>5</xdr:row>
      <xdr:rowOff>202565</xdr:rowOff>
    </xdr:to>
    <xdr:sp macro="" textlink="">
      <xdr:nvSpPr>
        <xdr:cNvPr id="5" name="Rectangle 102">
          <a:extLst>
            <a:ext uri="{FF2B5EF4-FFF2-40B4-BE49-F238E27FC236}">
              <a16:creationId xmlns:a16="http://schemas.microsoft.com/office/drawing/2014/main" id="{CEAB1771-F5C4-4952-BAAA-D7625146C27E}"/>
            </a:ext>
          </a:extLst>
        </xdr:cNvPr>
        <xdr:cNvSpPr>
          <a:spLocks noChangeArrowheads="1"/>
        </xdr:cNvSpPr>
      </xdr:nvSpPr>
      <xdr:spPr bwMode="auto">
        <a:xfrm>
          <a:off x="5895975" y="1485900"/>
          <a:ext cx="154305"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ysClr val="windowText" lastClr="000000"/>
              </a:solidFill>
              <a:latin typeface="ＭＳ Ｐゴシック"/>
              <a:ea typeface="ＭＳ Ｐゴシック"/>
            </a:rPr>
            <a:t>月</a:t>
          </a:r>
        </a:p>
      </xdr:txBody>
    </xdr:sp>
    <xdr:clientData/>
  </xdr:twoCellAnchor>
  <xdr:twoCellAnchor editAs="oneCell">
    <xdr:from>
      <xdr:col>31</xdr:col>
      <xdr:colOff>152400</xdr:colOff>
      <xdr:row>5</xdr:row>
      <xdr:rowOff>7620</xdr:rowOff>
    </xdr:from>
    <xdr:to>
      <xdr:col>32</xdr:col>
      <xdr:colOff>17145</xdr:colOff>
      <xdr:row>5</xdr:row>
      <xdr:rowOff>190500</xdr:rowOff>
    </xdr:to>
    <xdr:sp macro="" textlink="">
      <xdr:nvSpPr>
        <xdr:cNvPr id="6" name="Rectangle 103">
          <a:extLst>
            <a:ext uri="{FF2B5EF4-FFF2-40B4-BE49-F238E27FC236}">
              <a16:creationId xmlns:a16="http://schemas.microsoft.com/office/drawing/2014/main" id="{01DE5EC8-33A9-417B-B000-E845897BC478}"/>
            </a:ext>
          </a:extLst>
        </xdr:cNvPr>
        <xdr:cNvSpPr>
          <a:spLocks noChangeArrowheads="1"/>
        </xdr:cNvSpPr>
      </xdr:nvSpPr>
      <xdr:spPr bwMode="auto">
        <a:xfrm>
          <a:off x="6181725" y="1476375"/>
          <a:ext cx="154305"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ysClr val="windowText" lastClr="000000"/>
              </a:solidFill>
              <a:latin typeface="ＭＳ Ｐゴシック"/>
              <a:ea typeface="ＭＳ Ｐゴシック"/>
            </a:rPr>
            <a:t>日</a:t>
          </a:r>
        </a:p>
      </xdr:txBody>
    </xdr:sp>
    <xdr:clientData/>
  </xdr:twoCellAnchor>
  <xdr:oneCellAnchor>
    <xdr:from>
      <xdr:col>10</xdr:col>
      <xdr:colOff>0</xdr:colOff>
      <xdr:row>16</xdr:row>
      <xdr:rowOff>104775</xdr:rowOff>
    </xdr:from>
    <xdr:ext cx="18531" cy="151836"/>
    <xdr:sp macro="" textlink="">
      <xdr:nvSpPr>
        <xdr:cNvPr id="7" name="Rectangle 6">
          <a:extLst>
            <a:ext uri="{FF2B5EF4-FFF2-40B4-BE49-F238E27FC236}">
              <a16:creationId xmlns:a16="http://schemas.microsoft.com/office/drawing/2014/main" id="{9D0A843B-8E1B-4E31-B534-B144C57AF0BE}"/>
            </a:ext>
          </a:extLst>
        </xdr:cNvPr>
        <xdr:cNvSpPr>
          <a:spLocks noChangeArrowheads="1"/>
        </xdr:cNvSpPr>
      </xdr:nvSpPr>
      <xdr:spPr bwMode="auto">
        <a:xfrm>
          <a:off x="1695450" y="4722495"/>
          <a:ext cx="18531" cy="15183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endParaRPr lang="ja-JP" altLang="en-US" sz="800" b="0" i="0" u="none" strike="noStrike" baseline="0">
            <a:solidFill>
              <a:srgbClr val="008000"/>
            </a:solidFill>
            <a:latin typeface="ＭＳ Ｐゴシック"/>
            <a:ea typeface="ＭＳ Ｐゴシック"/>
          </a:endParaRPr>
        </a:p>
      </xdr:txBody>
    </xdr:sp>
    <xdr:clientData/>
  </xdr:oneCellAnchor>
  <xdr:oneCellAnchor>
    <xdr:from>
      <xdr:col>9</xdr:col>
      <xdr:colOff>200526</xdr:colOff>
      <xdr:row>17</xdr:row>
      <xdr:rowOff>102870</xdr:rowOff>
    </xdr:from>
    <xdr:ext cx="18531" cy="151836"/>
    <xdr:sp macro="" textlink="">
      <xdr:nvSpPr>
        <xdr:cNvPr id="8" name="Rectangle 6">
          <a:extLst>
            <a:ext uri="{FF2B5EF4-FFF2-40B4-BE49-F238E27FC236}">
              <a16:creationId xmlns:a16="http://schemas.microsoft.com/office/drawing/2014/main" id="{BD9522D5-99B7-4C17-914D-7D66EE0CC217}"/>
            </a:ext>
          </a:extLst>
        </xdr:cNvPr>
        <xdr:cNvSpPr>
          <a:spLocks noChangeArrowheads="1"/>
        </xdr:cNvSpPr>
      </xdr:nvSpPr>
      <xdr:spPr bwMode="auto">
        <a:xfrm>
          <a:off x="1697856" y="5044440"/>
          <a:ext cx="18531" cy="15183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endParaRPr lang="ja-JP" altLang="en-US" sz="800" b="0" i="0" u="none" strike="noStrike" baseline="0">
            <a:solidFill>
              <a:sysClr val="windowText" lastClr="000000"/>
            </a:solidFill>
            <a:latin typeface="ＭＳ Ｐゴシック"/>
            <a:ea typeface="ＭＳ Ｐゴシック"/>
          </a:endParaRPr>
        </a:p>
      </xdr:txBody>
    </xdr:sp>
    <xdr:clientData/>
  </xdr:oneCellAnchor>
  <xdr:oneCellAnchor>
    <xdr:from>
      <xdr:col>10</xdr:col>
      <xdr:colOff>4604</xdr:colOff>
      <xdr:row>38</xdr:row>
      <xdr:rowOff>0</xdr:rowOff>
    </xdr:from>
    <xdr:ext cx="18531" cy="151836"/>
    <xdr:sp macro="" textlink="">
      <xdr:nvSpPr>
        <xdr:cNvPr id="9" name="Rectangle 44">
          <a:extLst>
            <a:ext uri="{FF2B5EF4-FFF2-40B4-BE49-F238E27FC236}">
              <a16:creationId xmlns:a16="http://schemas.microsoft.com/office/drawing/2014/main" id="{035FBD7E-07D7-4820-A974-32BB6B81F039}"/>
            </a:ext>
          </a:extLst>
        </xdr:cNvPr>
        <xdr:cNvSpPr>
          <a:spLocks noChangeArrowheads="1"/>
        </xdr:cNvSpPr>
      </xdr:nvSpPr>
      <xdr:spPr bwMode="auto">
        <a:xfrm>
          <a:off x="1701959" y="11744325"/>
          <a:ext cx="18531" cy="15183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endParaRPr lang="ja-JP" altLang="en-US" sz="800" b="0" i="0" u="none" strike="noStrike" baseline="0">
            <a:solidFill>
              <a:sysClr val="windowText" lastClr="000000"/>
            </a:solidFill>
            <a:latin typeface="ＭＳ Ｐゴシック"/>
            <a:ea typeface="ＭＳ Ｐゴシック"/>
          </a:endParaRPr>
        </a:p>
      </xdr:txBody>
    </xdr:sp>
    <xdr:clientData/>
  </xdr:one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ja.wikipedia.org/wiki/H" TargetMode="External"/><Relationship Id="rId13" Type="http://schemas.openxmlformats.org/officeDocument/2006/relationships/hyperlink" Target="https://ja.wikipedia.org/wiki/M" TargetMode="External"/><Relationship Id="rId18" Type="http://schemas.openxmlformats.org/officeDocument/2006/relationships/hyperlink" Target="https://ja.wikipedia.org/wiki/R" TargetMode="External"/><Relationship Id="rId26" Type="http://schemas.openxmlformats.org/officeDocument/2006/relationships/hyperlink" Target="https://ja.wikipedia.org/wiki/Z" TargetMode="External"/><Relationship Id="rId3" Type="http://schemas.openxmlformats.org/officeDocument/2006/relationships/hyperlink" Target="https://ja.wikipedia.org/wiki/C" TargetMode="External"/><Relationship Id="rId21" Type="http://schemas.openxmlformats.org/officeDocument/2006/relationships/hyperlink" Target="https://ja.wikipedia.org/wiki/U" TargetMode="External"/><Relationship Id="rId7" Type="http://schemas.openxmlformats.org/officeDocument/2006/relationships/hyperlink" Target="https://ja.wikipedia.org/wiki/G" TargetMode="External"/><Relationship Id="rId12" Type="http://schemas.openxmlformats.org/officeDocument/2006/relationships/hyperlink" Target="https://ja.wikipedia.org/wiki/L" TargetMode="External"/><Relationship Id="rId17" Type="http://schemas.openxmlformats.org/officeDocument/2006/relationships/hyperlink" Target="https://ja.wikipedia.org/wiki/Q" TargetMode="External"/><Relationship Id="rId25" Type="http://schemas.openxmlformats.org/officeDocument/2006/relationships/hyperlink" Target="https://ja.wikipedia.org/wiki/Y" TargetMode="External"/><Relationship Id="rId2" Type="http://schemas.openxmlformats.org/officeDocument/2006/relationships/hyperlink" Target="https://ja.wikipedia.org/wiki/B" TargetMode="External"/><Relationship Id="rId16" Type="http://schemas.openxmlformats.org/officeDocument/2006/relationships/hyperlink" Target="https://ja.wikipedia.org/wiki/P" TargetMode="External"/><Relationship Id="rId20" Type="http://schemas.openxmlformats.org/officeDocument/2006/relationships/hyperlink" Target="https://ja.wikipedia.org/wiki/T" TargetMode="External"/><Relationship Id="rId1" Type="http://schemas.openxmlformats.org/officeDocument/2006/relationships/hyperlink" Target="https://ja.wikipedia.org/wiki/A" TargetMode="External"/><Relationship Id="rId6" Type="http://schemas.openxmlformats.org/officeDocument/2006/relationships/hyperlink" Target="https://ja.wikipedia.org/wiki/F" TargetMode="External"/><Relationship Id="rId11" Type="http://schemas.openxmlformats.org/officeDocument/2006/relationships/hyperlink" Target="https://ja.wikipedia.org/wiki/K" TargetMode="External"/><Relationship Id="rId24" Type="http://schemas.openxmlformats.org/officeDocument/2006/relationships/hyperlink" Target="https://ja.wikipedia.org/wiki/X" TargetMode="External"/><Relationship Id="rId5" Type="http://schemas.openxmlformats.org/officeDocument/2006/relationships/hyperlink" Target="https://ja.wikipedia.org/wiki/E" TargetMode="External"/><Relationship Id="rId15" Type="http://schemas.openxmlformats.org/officeDocument/2006/relationships/hyperlink" Target="https://ja.wikipedia.org/wiki/O" TargetMode="External"/><Relationship Id="rId23" Type="http://schemas.openxmlformats.org/officeDocument/2006/relationships/hyperlink" Target="https://ja.wikipedia.org/wiki/W" TargetMode="External"/><Relationship Id="rId28" Type="http://schemas.openxmlformats.org/officeDocument/2006/relationships/drawing" Target="../drawings/drawing1.xml"/><Relationship Id="rId10" Type="http://schemas.openxmlformats.org/officeDocument/2006/relationships/hyperlink" Target="https://ja.wikipedia.org/wiki/J" TargetMode="External"/><Relationship Id="rId19" Type="http://schemas.openxmlformats.org/officeDocument/2006/relationships/hyperlink" Target="https://ja.wikipedia.org/wiki/S" TargetMode="External"/><Relationship Id="rId4" Type="http://schemas.openxmlformats.org/officeDocument/2006/relationships/hyperlink" Target="https://ja.wikipedia.org/wiki/D" TargetMode="External"/><Relationship Id="rId9" Type="http://schemas.openxmlformats.org/officeDocument/2006/relationships/hyperlink" Target="https://ja.wikipedia.org/wiki/I" TargetMode="External"/><Relationship Id="rId14" Type="http://schemas.openxmlformats.org/officeDocument/2006/relationships/hyperlink" Target="https://ja.wikipedia.org/wiki/N" TargetMode="External"/><Relationship Id="rId22" Type="http://schemas.openxmlformats.org/officeDocument/2006/relationships/hyperlink" Target="https://ja.wikipedia.org/wiki/V" TargetMode="External"/><Relationship Id="rId27"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https://ja.wikipedia.org/wiki/H" TargetMode="External"/><Relationship Id="rId13" Type="http://schemas.openxmlformats.org/officeDocument/2006/relationships/hyperlink" Target="https://ja.wikipedia.org/wiki/M" TargetMode="External"/><Relationship Id="rId18" Type="http://schemas.openxmlformats.org/officeDocument/2006/relationships/hyperlink" Target="https://ja.wikipedia.org/wiki/R" TargetMode="External"/><Relationship Id="rId26" Type="http://schemas.openxmlformats.org/officeDocument/2006/relationships/hyperlink" Target="https://ja.wikipedia.org/wiki/Z" TargetMode="External"/><Relationship Id="rId3" Type="http://schemas.openxmlformats.org/officeDocument/2006/relationships/hyperlink" Target="https://ja.wikipedia.org/wiki/C" TargetMode="External"/><Relationship Id="rId21" Type="http://schemas.openxmlformats.org/officeDocument/2006/relationships/hyperlink" Target="https://ja.wikipedia.org/wiki/U" TargetMode="External"/><Relationship Id="rId7" Type="http://schemas.openxmlformats.org/officeDocument/2006/relationships/hyperlink" Target="https://ja.wikipedia.org/wiki/G" TargetMode="External"/><Relationship Id="rId12" Type="http://schemas.openxmlformats.org/officeDocument/2006/relationships/hyperlink" Target="https://ja.wikipedia.org/wiki/L" TargetMode="External"/><Relationship Id="rId17" Type="http://schemas.openxmlformats.org/officeDocument/2006/relationships/hyperlink" Target="https://ja.wikipedia.org/wiki/Q" TargetMode="External"/><Relationship Id="rId25" Type="http://schemas.openxmlformats.org/officeDocument/2006/relationships/hyperlink" Target="https://ja.wikipedia.org/wiki/Y" TargetMode="External"/><Relationship Id="rId2" Type="http://schemas.openxmlformats.org/officeDocument/2006/relationships/hyperlink" Target="https://ja.wikipedia.org/wiki/B" TargetMode="External"/><Relationship Id="rId16" Type="http://schemas.openxmlformats.org/officeDocument/2006/relationships/hyperlink" Target="https://ja.wikipedia.org/wiki/P" TargetMode="External"/><Relationship Id="rId20" Type="http://schemas.openxmlformats.org/officeDocument/2006/relationships/hyperlink" Target="https://ja.wikipedia.org/wiki/T" TargetMode="External"/><Relationship Id="rId29" Type="http://schemas.openxmlformats.org/officeDocument/2006/relationships/vmlDrawing" Target="../drawings/vmlDrawing1.vml"/><Relationship Id="rId1" Type="http://schemas.openxmlformats.org/officeDocument/2006/relationships/hyperlink" Target="https://ja.wikipedia.org/wiki/A" TargetMode="External"/><Relationship Id="rId6" Type="http://schemas.openxmlformats.org/officeDocument/2006/relationships/hyperlink" Target="https://ja.wikipedia.org/wiki/F" TargetMode="External"/><Relationship Id="rId11" Type="http://schemas.openxmlformats.org/officeDocument/2006/relationships/hyperlink" Target="https://ja.wikipedia.org/wiki/K" TargetMode="External"/><Relationship Id="rId24" Type="http://schemas.openxmlformats.org/officeDocument/2006/relationships/hyperlink" Target="https://ja.wikipedia.org/wiki/X" TargetMode="External"/><Relationship Id="rId5" Type="http://schemas.openxmlformats.org/officeDocument/2006/relationships/hyperlink" Target="https://ja.wikipedia.org/wiki/E" TargetMode="External"/><Relationship Id="rId15" Type="http://schemas.openxmlformats.org/officeDocument/2006/relationships/hyperlink" Target="https://ja.wikipedia.org/wiki/O" TargetMode="External"/><Relationship Id="rId23" Type="http://schemas.openxmlformats.org/officeDocument/2006/relationships/hyperlink" Target="https://ja.wikipedia.org/wiki/W" TargetMode="External"/><Relationship Id="rId28" Type="http://schemas.openxmlformats.org/officeDocument/2006/relationships/drawing" Target="../drawings/drawing2.xml"/><Relationship Id="rId10" Type="http://schemas.openxmlformats.org/officeDocument/2006/relationships/hyperlink" Target="https://ja.wikipedia.org/wiki/J" TargetMode="External"/><Relationship Id="rId19" Type="http://schemas.openxmlformats.org/officeDocument/2006/relationships/hyperlink" Target="https://ja.wikipedia.org/wiki/S" TargetMode="External"/><Relationship Id="rId4" Type="http://schemas.openxmlformats.org/officeDocument/2006/relationships/hyperlink" Target="https://ja.wikipedia.org/wiki/D" TargetMode="External"/><Relationship Id="rId9" Type="http://schemas.openxmlformats.org/officeDocument/2006/relationships/hyperlink" Target="https://ja.wikipedia.org/wiki/I" TargetMode="External"/><Relationship Id="rId14" Type="http://schemas.openxmlformats.org/officeDocument/2006/relationships/hyperlink" Target="https://ja.wikipedia.org/wiki/N" TargetMode="External"/><Relationship Id="rId22" Type="http://schemas.openxmlformats.org/officeDocument/2006/relationships/hyperlink" Target="https://ja.wikipedia.org/wiki/V" TargetMode="External"/><Relationship Id="rId27" Type="http://schemas.openxmlformats.org/officeDocument/2006/relationships/printerSettings" Target="../printerSettings/printerSettings2.bin"/><Relationship Id="rId30"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69ED6C-A79C-4D0A-B530-C5F12EA4B3A9}">
  <sheetPr>
    <pageSetUpPr fitToPage="1"/>
  </sheetPr>
  <dimension ref="A1:BR720"/>
  <sheetViews>
    <sheetView topLeftCell="A24" zoomScaleNormal="100" workbookViewId="0">
      <selection activeCell="N58" sqref="N58:N59"/>
    </sheetView>
  </sheetViews>
  <sheetFormatPr defaultColWidth="8.9140625" defaultRowHeight="16.5"/>
  <cols>
    <col min="1" max="5" width="3.58203125" style="10" customWidth="1"/>
    <col min="6" max="26" width="3.08203125" style="10" customWidth="1"/>
    <col min="27" max="28" width="3.58203125" style="9" customWidth="1"/>
    <col min="29" max="43" width="8.9140625" style="10" hidden="1" customWidth="1"/>
    <col min="44" max="44" width="8.9140625" style="10"/>
    <col min="45" max="70" width="2.6640625" style="29" customWidth="1"/>
    <col min="71" max="16384" width="8.9140625" style="10"/>
  </cols>
  <sheetData>
    <row r="1" spans="1:45" ht="12" customHeight="1" thickBot="1">
      <c r="A1" s="353" t="s">
        <v>0</v>
      </c>
      <c r="B1" s="353"/>
      <c r="C1" s="353"/>
      <c r="D1" s="354"/>
      <c r="E1" s="355" t="s">
        <v>1</v>
      </c>
      <c r="F1" s="353"/>
      <c r="G1" s="353"/>
      <c r="H1" s="353"/>
      <c r="I1" s="353"/>
      <c r="J1" s="353"/>
      <c r="K1" s="353"/>
      <c r="L1" s="353"/>
      <c r="M1" s="353"/>
      <c r="N1" s="353"/>
      <c r="O1" s="353"/>
      <c r="P1" s="353"/>
      <c r="Q1" s="353"/>
      <c r="R1" s="353"/>
      <c r="S1" s="353"/>
      <c r="T1" s="353"/>
      <c r="U1" s="353"/>
      <c r="V1" s="356"/>
      <c r="W1" s="357" t="s">
        <v>2</v>
      </c>
      <c r="X1" s="353"/>
      <c r="Y1" s="353"/>
      <c r="Z1" s="353"/>
      <c r="AC1" s="10">
        <v>0</v>
      </c>
      <c r="AD1" s="10">
        <v>1</v>
      </c>
      <c r="AE1" s="10">
        <v>1</v>
      </c>
      <c r="AF1" s="10">
        <v>2021</v>
      </c>
      <c r="AG1" s="10">
        <v>0</v>
      </c>
      <c r="AH1" t="s">
        <v>89</v>
      </c>
      <c r="AS1" s="30"/>
    </row>
    <row r="2" spans="1:45" ht="14.15" customHeight="1" thickTop="1">
      <c r="A2" s="358"/>
      <c r="B2" s="359"/>
      <c r="C2" s="359"/>
      <c r="D2" s="360"/>
      <c r="E2" s="415" t="s">
        <v>155</v>
      </c>
      <c r="F2" s="416"/>
      <c r="G2" s="416"/>
      <c r="H2" s="416"/>
      <c r="I2" s="416"/>
      <c r="J2" s="416"/>
      <c r="K2" s="416"/>
      <c r="L2" s="416"/>
      <c r="M2" s="416"/>
      <c r="N2" s="416"/>
      <c r="O2" s="416"/>
      <c r="P2" s="416"/>
      <c r="Q2" s="416"/>
      <c r="R2" s="416"/>
      <c r="S2" s="416"/>
      <c r="T2" s="416"/>
      <c r="U2" s="416"/>
      <c r="V2" s="417"/>
      <c r="W2" s="421" t="s">
        <v>156</v>
      </c>
      <c r="X2" s="422"/>
      <c r="Y2" s="422"/>
      <c r="Z2" s="422"/>
      <c r="AC2" s="10">
        <v>1</v>
      </c>
      <c r="AD2" s="10">
        <v>2</v>
      </c>
      <c r="AE2" s="10">
        <v>2</v>
      </c>
      <c r="AF2" s="10">
        <v>2022</v>
      </c>
      <c r="AG2" s="10">
        <v>1</v>
      </c>
      <c r="AH2" t="s">
        <v>90</v>
      </c>
    </row>
    <row r="3" spans="1:45" ht="14.15" customHeight="1" thickBot="1">
      <c r="A3" s="361"/>
      <c r="B3" s="362"/>
      <c r="C3" s="362"/>
      <c r="D3" s="363"/>
      <c r="E3" s="418"/>
      <c r="F3" s="419"/>
      <c r="G3" s="419"/>
      <c r="H3" s="419"/>
      <c r="I3" s="419"/>
      <c r="J3" s="419"/>
      <c r="K3" s="419"/>
      <c r="L3" s="419"/>
      <c r="M3" s="419"/>
      <c r="N3" s="419"/>
      <c r="O3" s="419"/>
      <c r="P3" s="419"/>
      <c r="Q3" s="419"/>
      <c r="R3" s="419"/>
      <c r="S3" s="419"/>
      <c r="T3" s="419"/>
      <c r="U3" s="419"/>
      <c r="V3" s="420"/>
      <c r="W3" s="423"/>
      <c r="X3" s="424"/>
      <c r="Y3" s="424"/>
      <c r="Z3" s="424"/>
      <c r="AC3" s="10">
        <v>2</v>
      </c>
      <c r="AD3" s="10">
        <v>3</v>
      </c>
      <c r="AE3" s="10">
        <v>3</v>
      </c>
      <c r="AF3" s="10">
        <v>2023</v>
      </c>
      <c r="AG3" s="10">
        <v>2</v>
      </c>
      <c r="AH3" t="s">
        <v>91</v>
      </c>
    </row>
    <row r="4" spans="1:45" ht="12" customHeight="1" thickTop="1">
      <c r="A4" s="374" t="s">
        <v>3</v>
      </c>
      <c r="B4" s="374"/>
      <c r="C4" s="374"/>
      <c r="D4" s="375"/>
      <c r="E4" s="11" t="s">
        <v>4</v>
      </c>
      <c r="F4" s="425" t="s">
        <v>153</v>
      </c>
      <c r="G4" s="425"/>
      <c r="H4" s="425"/>
      <c r="I4" s="425"/>
      <c r="J4" s="425"/>
      <c r="K4" s="425" t="s">
        <v>154</v>
      </c>
      <c r="L4" s="425"/>
      <c r="M4" s="425"/>
      <c r="N4" s="425"/>
      <c r="O4" s="425"/>
      <c r="P4" s="377" t="s">
        <v>5</v>
      </c>
      <c r="Q4" s="377"/>
      <c r="R4" s="377"/>
      <c r="S4" s="377"/>
      <c r="T4" s="377"/>
      <c r="U4" s="377"/>
      <c r="V4" s="377"/>
      <c r="W4" s="377"/>
      <c r="X4" s="377"/>
      <c r="Y4" s="377"/>
      <c r="Z4" s="378"/>
      <c r="AB4" s="10"/>
      <c r="AC4" s="10">
        <v>3</v>
      </c>
      <c r="AD4" s="10">
        <v>4</v>
      </c>
      <c r="AE4" s="10">
        <v>4</v>
      </c>
      <c r="AF4" s="10">
        <v>2024</v>
      </c>
      <c r="AG4" s="10">
        <v>3</v>
      </c>
      <c r="AH4" t="s">
        <v>92</v>
      </c>
    </row>
    <row r="5" spans="1:45" ht="16.25" customHeight="1">
      <c r="A5" s="340"/>
      <c r="B5" s="340"/>
      <c r="C5" s="340"/>
      <c r="D5" s="341"/>
      <c r="E5" s="344" t="s">
        <v>6</v>
      </c>
      <c r="F5" s="409" t="s">
        <v>151</v>
      </c>
      <c r="G5" s="409"/>
      <c r="H5" s="409"/>
      <c r="I5" s="409"/>
      <c r="J5" s="409"/>
      <c r="K5" s="409" t="s">
        <v>152</v>
      </c>
      <c r="L5" s="409"/>
      <c r="M5" s="409"/>
      <c r="N5" s="409"/>
      <c r="O5" s="409"/>
      <c r="P5" s="105" t="s">
        <v>7</v>
      </c>
      <c r="Q5" s="12" t="s">
        <v>8</v>
      </c>
      <c r="R5" s="411">
        <v>1</v>
      </c>
      <c r="S5" s="412"/>
      <c r="T5" s="351" t="s">
        <v>9</v>
      </c>
      <c r="U5" s="411">
        <v>1</v>
      </c>
      <c r="V5" s="412"/>
      <c r="W5" s="351" t="s">
        <v>10</v>
      </c>
      <c r="X5" s="411">
        <v>1</v>
      </c>
      <c r="Y5" s="412"/>
      <c r="Z5" s="320" t="s">
        <v>11</v>
      </c>
      <c r="AB5" s="10"/>
      <c r="AC5" s="10">
        <v>4</v>
      </c>
      <c r="AD5" s="10">
        <v>5</v>
      </c>
      <c r="AE5" s="10">
        <v>5</v>
      </c>
      <c r="AF5" s="10">
        <v>2025</v>
      </c>
      <c r="AG5" s="10">
        <v>4</v>
      </c>
      <c r="AH5" t="s">
        <v>93</v>
      </c>
    </row>
    <row r="6" spans="1:45" ht="16.25" customHeight="1">
      <c r="A6" s="342"/>
      <c r="B6" s="342"/>
      <c r="C6" s="342"/>
      <c r="D6" s="343"/>
      <c r="E6" s="345"/>
      <c r="F6" s="410"/>
      <c r="G6" s="410"/>
      <c r="H6" s="410"/>
      <c r="I6" s="410"/>
      <c r="J6" s="410"/>
      <c r="K6" s="410"/>
      <c r="L6" s="410"/>
      <c r="M6" s="410"/>
      <c r="N6" s="410"/>
      <c r="O6" s="410"/>
      <c r="P6" s="106" t="s">
        <v>150</v>
      </c>
      <c r="Q6" s="13" t="s">
        <v>12</v>
      </c>
      <c r="R6" s="413"/>
      <c r="S6" s="414"/>
      <c r="T6" s="352"/>
      <c r="U6" s="413"/>
      <c r="V6" s="414"/>
      <c r="W6" s="352"/>
      <c r="X6" s="413"/>
      <c r="Y6" s="414"/>
      <c r="Z6" s="327"/>
      <c r="AB6" s="10"/>
      <c r="AC6" s="10">
        <v>5</v>
      </c>
      <c r="AD6" s="10">
        <v>6</v>
      </c>
      <c r="AE6" s="10">
        <v>6</v>
      </c>
      <c r="AF6" s="10">
        <v>2026</v>
      </c>
      <c r="AG6" s="10">
        <v>5</v>
      </c>
      <c r="AH6" t="s">
        <v>94</v>
      </c>
    </row>
    <row r="7" spans="1:45" ht="15" customHeight="1">
      <c r="A7" s="115" t="s">
        <v>13</v>
      </c>
      <c r="B7" s="116"/>
      <c r="C7" s="116"/>
      <c r="D7" s="116"/>
      <c r="E7" s="328" t="s">
        <v>14</v>
      </c>
      <c r="F7" s="329"/>
      <c r="G7" s="407">
        <v>7</v>
      </c>
      <c r="H7" s="408"/>
      <c r="I7" s="408"/>
      <c r="J7" s="233" t="s">
        <v>9</v>
      </c>
      <c r="K7" s="407">
        <v>12</v>
      </c>
      <c r="L7" s="408"/>
      <c r="M7" s="408"/>
      <c r="N7" s="233" t="s">
        <v>15</v>
      </c>
      <c r="O7" s="407">
        <v>31</v>
      </c>
      <c r="P7" s="408"/>
      <c r="Q7" s="408"/>
      <c r="R7" s="233" t="s">
        <v>11</v>
      </c>
      <c r="S7" s="332" t="s">
        <v>16</v>
      </c>
      <c r="T7" s="333"/>
      <c r="U7" s="336"/>
      <c r="V7" s="336"/>
      <c r="W7" s="336"/>
      <c r="X7" s="336"/>
      <c r="Y7" s="336"/>
      <c r="Z7" s="337"/>
      <c r="AC7" s="10">
        <v>6</v>
      </c>
      <c r="AD7" s="10">
        <v>7</v>
      </c>
      <c r="AE7" s="10">
        <v>7</v>
      </c>
      <c r="AF7" s="10">
        <v>2027</v>
      </c>
      <c r="AG7" s="10">
        <v>6</v>
      </c>
      <c r="AH7" t="s">
        <v>95</v>
      </c>
    </row>
    <row r="8" spans="1:45" ht="15" customHeight="1">
      <c r="A8" s="119"/>
      <c r="B8" s="120"/>
      <c r="C8" s="120"/>
      <c r="D8" s="120"/>
      <c r="E8" s="328"/>
      <c r="F8" s="329"/>
      <c r="G8" s="407"/>
      <c r="H8" s="408"/>
      <c r="I8" s="408"/>
      <c r="J8" s="233"/>
      <c r="K8" s="407"/>
      <c r="L8" s="408"/>
      <c r="M8" s="408"/>
      <c r="N8" s="233"/>
      <c r="O8" s="407"/>
      <c r="P8" s="408"/>
      <c r="Q8" s="408"/>
      <c r="R8" s="233"/>
      <c r="S8" s="334"/>
      <c r="T8" s="335"/>
      <c r="U8" s="338"/>
      <c r="V8" s="338"/>
      <c r="W8" s="338"/>
      <c r="X8" s="338"/>
      <c r="Y8" s="338"/>
      <c r="Z8" s="339"/>
      <c r="AC8" s="10">
        <v>7</v>
      </c>
      <c r="AD8" s="10">
        <v>8</v>
      </c>
      <c r="AE8" s="10">
        <v>8</v>
      </c>
      <c r="AF8" s="10">
        <v>2028</v>
      </c>
      <c r="AG8" s="10">
        <v>7</v>
      </c>
      <c r="AH8" t="s">
        <v>96</v>
      </c>
    </row>
    <row r="9" spans="1:45" ht="16.25" customHeight="1">
      <c r="A9" s="121" t="s">
        <v>57</v>
      </c>
      <c r="B9" s="122"/>
      <c r="C9" s="387" t="s">
        <v>7</v>
      </c>
      <c r="D9" s="387"/>
      <c r="E9" s="125" t="s">
        <v>60</v>
      </c>
      <c r="F9" s="125"/>
      <c r="G9" s="125"/>
      <c r="H9" s="125"/>
      <c r="I9" s="125"/>
      <c r="J9" s="389" t="s">
        <v>150</v>
      </c>
      <c r="K9" s="390"/>
      <c r="L9" s="125" t="s">
        <v>61</v>
      </c>
      <c r="M9" s="125"/>
      <c r="N9" s="125"/>
      <c r="O9" s="125"/>
      <c r="P9" s="380"/>
      <c r="Q9" s="390" t="s">
        <v>7</v>
      </c>
      <c r="R9" s="390"/>
      <c r="S9" s="131" t="s">
        <v>17</v>
      </c>
      <c r="T9" s="131"/>
      <c r="U9" s="131"/>
      <c r="V9" s="131"/>
      <c r="W9" s="131"/>
      <c r="X9" s="131"/>
      <c r="Y9" s="131"/>
      <c r="Z9" s="132"/>
      <c r="AC9" s="10">
        <v>8</v>
      </c>
      <c r="AD9" s="10">
        <v>9</v>
      </c>
      <c r="AE9" s="10">
        <v>9</v>
      </c>
      <c r="AF9" s="10">
        <v>2029</v>
      </c>
      <c r="AG9" s="10">
        <v>8</v>
      </c>
      <c r="AH9" t="s">
        <v>97</v>
      </c>
    </row>
    <row r="10" spans="1:45" ht="16.25" customHeight="1">
      <c r="A10" s="123"/>
      <c r="B10" s="124"/>
      <c r="C10" s="388"/>
      <c r="D10" s="388"/>
      <c r="E10" s="126"/>
      <c r="F10" s="126"/>
      <c r="G10" s="126"/>
      <c r="H10" s="126"/>
      <c r="I10" s="126"/>
      <c r="J10" s="391"/>
      <c r="K10" s="392"/>
      <c r="L10" s="126"/>
      <c r="M10" s="126"/>
      <c r="N10" s="126"/>
      <c r="O10" s="126"/>
      <c r="P10" s="381"/>
      <c r="Q10" s="392"/>
      <c r="R10" s="392"/>
      <c r="S10" s="126"/>
      <c r="T10" s="126"/>
      <c r="U10" s="126"/>
      <c r="V10" s="126"/>
      <c r="W10" s="126"/>
      <c r="X10" s="126"/>
      <c r="Y10" s="126"/>
      <c r="Z10" s="133"/>
      <c r="AC10" s="10">
        <v>9</v>
      </c>
      <c r="AD10" s="10">
        <v>10</v>
      </c>
      <c r="AE10" s="10">
        <v>10</v>
      </c>
      <c r="AF10" s="10">
        <v>2030</v>
      </c>
      <c r="AG10" s="10">
        <v>9</v>
      </c>
      <c r="AH10" t="s">
        <v>98</v>
      </c>
    </row>
    <row r="11" spans="1:45" ht="22.25" customHeight="1">
      <c r="A11" s="115" t="s">
        <v>58</v>
      </c>
      <c r="B11" s="116"/>
      <c r="C11" s="403" t="s">
        <v>150</v>
      </c>
      <c r="D11" s="404"/>
      <c r="E11" s="127" t="s">
        <v>66</v>
      </c>
      <c r="F11" s="127"/>
      <c r="G11" s="127"/>
      <c r="H11" s="127"/>
      <c r="I11" s="128"/>
      <c r="J11" s="384" t="s">
        <v>7</v>
      </c>
      <c r="K11" s="315"/>
      <c r="L11" s="127" t="s">
        <v>59</v>
      </c>
      <c r="M11" s="127"/>
      <c r="N11" s="127"/>
      <c r="O11" s="127"/>
      <c r="P11" s="128"/>
      <c r="Q11" s="384" t="s">
        <v>7</v>
      </c>
      <c r="R11" s="315"/>
      <c r="S11" s="379" t="s">
        <v>70</v>
      </c>
      <c r="T11" s="127"/>
      <c r="U11" s="393" t="s">
        <v>22</v>
      </c>
      <c r="V11" s="134"/>
      <c r="W11" s="134"/>
      <c r="X11" s="134"/>
      <c r="Y11" s="134"/>
      <c r="Z11" s="386" t="s">
        <v>71</v>
      </c>
      <c r="AC11" s="10">
        <v>10</v>
      </c>
      <c r="AD11" s="10">
        <v>11</v>
      </c>
      <c r="AE11" s="10">
        <v>11</v>
      </c>
      <c r="AF11" s="10">
        <v>2031</v>
      </c>
      <c r="AH11" t="s">
        <v>99</v>
      </c>
    </row>
    <row r="12" spans="1:45" ht="14" customHeight="1">
      <c r="A12" s="119"/>
      <c r="B12" s="120"/>
      <c r="C12" s="405"/>
      <c r="D12" s="406"/>
      <c r="E12" s="129"/>
      <c r="F12" s="129"/>
      <c r="G12" s="129"/>
      <c r="H12" s="129"/>
      <c r="I12" s="130"/>
      <c r="J12" s="385"/>
      <c r="K12" s="318"/>
      <c r="L12" s="14" t="s">
        <v>43</v>
      </c>
      <c r="M12" s="5"/>
      <c r="N12" s="15" t="s">
        <v>44</v>
      </c>
      <c r="O12" s="26"/>
      <c r="P12" s="16" t="s">
        <v>45</v>
      </c>
      <c r="Q12" s="385"/>
      <c r="R12" s="318"/>
      <c r="S12" s="129"/>
      <c r="T12" s="129"/>
      <c r="U12" s="394"/>
      <c r="V12" s="135"/>
      <c r="W12" s="135"/>
      <c r="X12" s="135"/>
      <c r="Y12" s="135"/>
      <c r="Z12" s="327"/>
      <c r="AC12" s="10">
        <v>11</v>
      </c>
      <c r="AD12" s="10">
        <v>12</v>
      </c>
      <c r="AE12" s="10">
        <v>12</v>
      </c>
      <c r="AF12" s="10">
        <v>2032</v>
      </c>
      <c r="AH12" t="s">
        <v>100</v>
      </c>
    </row>
    <row r="13" spans="1:45" ht="15" customHeight="1">
      <c r="A13" s="115" t="s">
        <v>76</v>
      </c>
      <c r="B13" s="116"/>
      <c r="C13" s="398" t="s">
        <v>150</v>
      </c>
      <c r="D13" s="399"/>
      <c r="E13" s="98" t="s">
        <v>18</v>
      </c>
      <c r="F13" s="136" t="s">
        <v>19</v>
      </c>
      <c r="G13" s="136"/>
      <c r="H13" s="136"/>
      <c r="I13" s="136"/>
      <c r="J13" s="136"/>
      <c r="K13" s="136"/>
      <c r="L13" s="136"/>
      <c r="M13" s="136"/>
      <c r="N13" s="136"/>
      <c r="O13" s="136"/>
      <c r="P13" s="136"/>
      <c r="Q13" s="136"/>
      <c r="R13" s="136"/>
      <c r="S13" s="136"/>
      <c r="T13" s="136"/>
      <c r="U13" s="136"/>
      <c r="V13" s="136"/>
      <c r="W13" s="136"/>
      <c r="X13" s="136"/>
      <c r="Y13" s="136"/>
      <c r="Z13" s="137"/>
      <c r="AC13" s="10">
        <v>12</v>
      </c>
      <c r="AE13" s="10">
        <v>13</v>
      </c>
      <c r="AF13" s="10">
        <v>2033</v>
      </c>
      <c r="AH13" t="s">
        <v>101</v>
      </c>
    </row>
    <row r="14" spans="1:45" ht="15" customHeight="1">
      <c r="A14" s="117"/>
      <c r="B14" s="118"/>
      <c r="C14" s="400"/>
      <c r="D14" s="401"/>
      <c r="E14" s="103" t="s">
        <v>20</v>
      </c>
      <c r="F14" s="138" t="s">
        <v>72</v>
      </c>
      <c r="G14" s="138"/>
      <c r="H14" s="138"/>
      <c r="I14" s="138"/>
      <c r="J14" s="138"/>
      <c r="K14" s="138"/>
      <c r="L14" s="138"/>
      <c r="M14" s="138"/>
      <c r="N14" s="138"/>
      <c r="O14" s="138"/>
      <c r="P14" s="138"/>
      <c r="Q14" s="138"/>
      <c r="R14" s="138"/>
      <c r="S14" s="138"/>
      <c r="T14" s="138"/>
      <c r="U14" s="138"/>
      <c r="V14" s="138"/>
      <c r="W14" s="138"/>
      <c r="X14" s="138"/>
      <c r="Y14" s="138"/>
      <c r="Z14" s="139"/>
      <c r="AC14" s="10">
        <v>13</v>
      </c>
      <c r="AE14" s="10">
        <v>14</v>
      </c>
      <c r="AF14" s="10">
        <v>2034</v>
      </c>
      <c r="AH14" t="s">
        <v>102</v>
      </c>
    </row>
    <row r="15" spans="1:45" ht="15" customHeight="1">
      <c r="A15" s="117"/>
      <c r="B15" s="118"/>
      <c r="C15" s="400"/>
      <c r="D15" s="401"/>
      <c r="E15" s="104" t="s">
        <v>21</v>
      </c>
      <c r="F15" s="140" t="s">
        <v>73</v>
      </c>
      <c r="G15" s="140"/>
      <c r="H15" s="140"/>
      <c r="I15" s="140"/>
      <c r="J15" s="140"/>
      <c r="K15" s="140"/>
      <c r="L15" s="140"/>
      <c r="M15" s="140"/>
      <c r="N15" s="140"/>
      <c r="O15" s="140"/>
      <c r="P15" s="140"/>
      <c r="Q15" s="140"/>
      <c r="R15" s="140"/>
      <c r="S15" s="140"/>
      <c r="T15" s="140"/>
      <c r="U15" s="140"/>
      <c r="V15" s="140"/>
      <c r="W15" s="140"/>
      <c r="X15" s="140"/>
      <c r="Y15" s="140"/>
      <c r="Z15" s="141"/>
      <c r="AC15" s="10">
        <v>14</v>
      </c>
      <c r="AE15" s="10">
        <v>15</v>
      </c>
      <c r="AF15" s="10">
        <v>2035</v>
      </c>
      <c r="AH15" t="s">
        <v>103</v>
      </c>
    </row>
    <row r="16" spans="1:45" ht="15" customHeight="1">
      <c r="A16" s="119"/>
      <c r="B16" s="120"/>
      <c r="C16" s="396"/>
      <c r="D16" s="402"/>
      <c r="E16" s="99"/>
      <c r="F16" s="314" t="s">
        <v>74</v>
      </c>
      <c r="G16" s="314"/>
      <c r="H16" s="314"/>
      <c r="I16" s="314"/>
      <c r="J16" s="314"/>
      <c r="K16" s="314"/>
      <c r="L16" s="314"/>
      <c r="M16" s="142" t="s">
        <v>77</v>
      </c>
      <c r="N16" s="142"/>
      <c r="O16" s="142"/>
      <c r="P16" s="142"/>
      <c r="Q16" s="296"/>
      <c r="R16" s="296"/>
      <c r="S16" s="100" t="s">
        <v>23</v>
      </c>
      <c r="T16" s="101" t="s">
        <v>24</v>
      </c>
      <c r="U16" s="142" t="s">
        <v>75</v>
      </c>
      <c r="V16" s="142"/>
      <c r="W16" s="296"/>
      <c r="X16" s="296"/>
      <c r="Y16" s="100" t="s">
        <v>23</v>
      </c>
      <c r="Z16" s="102" t="s">
        <v>24</v>
      </c>
      <c r="AC16" s="10">
        <v>15</v>
      </c>
      <c r="AE16" s="10">
        <v>16</v>
      </c>
      <c r="AF16" s="10">
        <v>2036</v>
      </c>
      <c r="AH16" t="s">
        <v>104</v>
      </c>
    </row>
    <row r="17" spans="1:34" ht="15" customHeight="1">
      <c r="A17" s="115" t="s">
        <v>62</v>
      </c>
      <c r="B17" s="116"/>
      <c r="C17" s="395" t="s">
        <v>150</v>
      </c>
      <c r="D17" s="396"/>
      <c r="E17" s="301" t="s">
        <v>25</v>
      </c>
      <c r="F17" s="301"/>
      <c r="G17" s="301"/>
      <c r="H17" s="301"/>
      <c r="I17" s="302" t="s">
        <v>26</v>
      </c>
      <c r="J17" s="143"/>
      <c r="K17" s="143"/>
      <c r="L17" s="143"/>
      <c r="M17" s="143"/>
      <c r="N17" s="143"/>
      <c r="O17" s="143"/>
      <c r="P17" s="143"/>
      <c r="Q17" s="143"/>
      <c r="R17" s="143"/>
      <c r="S17" s="143"/>
      <c r="T17" s="143"/>
      <c r="U17" s="143"/>
      <c r="V17" s="143"/>
      <c r="W17" s="143"/>
      <c r="X17" s="143"/>
      <c r="Y17" s="143"/>
      <c r="Z17" s="303" t="s">
        <v>24</v>
      </c>
      <c r="AC17" s="10">
        <v>16</v>
      </c>
      <c r="AE17" s="10">
        <v>17</v>
      </c>
      <c r="AF17" s="10">
        <v>2037</v>
      </c>
      <c r="AH17" t="s">
        <v>105</v>
      </c>
    </row>
    <row r="18" spans="1:34" ht="15" customHeight="1">
      <c r="A18" s="117"/>
      <c r="B18" s="118"/>
      <c r="C18" s="397"/>
      <c r="D18" s="398"/>
      <c r="E18" s="301"/>
      <c r="F18" s="301"/>
      <c r="G18" s="301"/>
      <c r="H18" s="301"/>
      <c r="I18" s="302"/>
      <c r="J18" s="143"/>
      <c r="K18" s="143"/>
      <c r="L18" s="143"/>
      <c r="M18" s="143"/>
      <c r="N18" s="143"/>
      <c r="O18" s="143"/>
      <c r="P18" s="143"/>
      <c r="Q18" s="143"/>
      <c r="R18" s="143"/>
      <c r="S18" s="143"/>
      <c r="T18" s="143"/>
      <c r="U18" s="143"/>
      <c r="V18" s="143"/>
      <c r="W18" s="143"/>
      <c r="X18" s="143"/>
      <c r="Y18" s="143"/>
      <c r="Z18" s="303"/>
      <c r="AC18" s="10">
        <v>17</v>
      </c>
      <c r="AE18" s="10">
        <v>18</v>
      </c>
      <c r="AF18" s="10">
        <v>2038</v>
      </c>
      <c r="AH18" t="s">
        <v>106</v>
      </c>
    </row>
    <row r="19" spans="1:34" ht="15" customHeight="1">
      <c r="A19" s="117"/>
      <c r="B19" s="118"/>
      <c r="C19" s="304" t="s">
        <v>7</v>
      </c>
      <c r="D19" s="305"/>
      <c r="E19" s="308" t="s">
        <v>27</v>
      </c>
      <c r="F19" s="308"/>
      <c r="G19" s="308"/>
      <c r="H19" s="308"/>
      <c r="I19" s="310" t="s">
        <v>7</v>
      </c>
      <c r="J19" s="144" t="s">
        <v>78</v>
      </c>
      <c r="K19" s="144"/>
      <c r="L19" s="144"/>
      <c r="M19" s="144"/>
      <c r="N19" s="312" t="s">
        <v>7</v>
      </c>
      <c r="O19" s="144" t="s">
        <v>28</v>
      </c>
      <c r="P19" s="144"/>
      <c r="Q19" s="144"/>
      <c r="R19" s="144"/>
      <c r="S19" s="144"/>
      <c r="T19" s="319"/>
      <c r="U19" s="319"/>
      <c r="V19" s="319"/>
      <c r="W19" s="319"/>
      <c r="X19" s="319"/>
      <c r="Y19" s="319"/>
      <c r="Z19" s="320"/>
      <c r="AC19" s="10">
        <v>18</v>
      </c>
      <c r="AE19" s="10">
        <v>19</v>
      </c>
      <c r="AF19" s="10">
        <v>2039</v>
      </c>
      <c r="AH19" t="s">
        <v>107</v>
      </c>
    </row>
    <row r="20" spans="1:34" ht="15" customHeight="1">
      <c r="A20" s="117"/>
      <c r="B20" s="118"/>
      <c r="C20" s="306"/>
      <c r="D20" s="307"/>
      <c r="E20" s="309"/>
      <c r="F20" s="309"/>
      <c r="G20" s="309"/>
      <c r="H20" s="309"/>
      <c r="I20" s="311"/>
      <c r="J20" s="145"/>
      <c r="K20" s="145"/>
      <c r="L20" s="145"/>
      <c r="M20" s="145"/>
      <c r="N20" s="313"/>
      <c r="O20" s="145"/>
      <c r="P20" s="145"/>
      <c r="Q20" s="145"/>
      <c r="R20" s="145"/>
      <c r="S20" s="145"/>
      <c r="T20" s="321"/>
      <c r="U20" s="321"/>
      <c r="V20" s="321"/>
      <c r="W20" s="321"/>
      <c r="X20" s="321"/>
      <c r="Y20" s="321"/>
      <c r="Z20" s="322"/>
      <c r="AC20" s="10">
        <v>19</v>
      </c>
      <c r="AE20" s="10">
        <v>20</v>
      </c>
      <c r="AF20" s="10">
        <v>2040</v>
      </c>
      <c r="AH20" t="s">
        <v>108</v>
      </c>
    </row>
    <row r="21" spans="1:34" ht="15" customHeight="1">
      <c r="A21" s="117"/>
      <c r="B21" s="118"/>
      <c r="C21" s="162" t="s">
        <v>7</v>
      </c>
      <c r="D21" s="163"/>
      <c r="E21" s="323" t="s">
        <v>29</v>
      </c>
      <c r="F21" s="323"/>
      <c r="G21" s="323"/>
      <c r="H21" s="324"/>
      <c r="I21" s="150" t="s">
        <v>63</v>
      </c>
      <c r="J21" s="151"/>
      <c r="K21" s="151"/>
      <c r="L21" s="151"/>
      <c r="M21" s="151"/>
      <c r="N21" s="151"/>
      <c r="O21" s="151"/>
      <c r="P21" s="151"/>
      <c r="Q21" s="151"/>
      <c r="R21" s="151"/>
      <c r="S21" s="151"/>
      <c r="T21" s="151"/>
      <c r="U21" s="151"/>
      <c r="V21" s="151"/>
      <c r="W21" s="151"/>
      <c r="X21" s="151"/>
      <c r="Y21" s="151"/>
      <c r="Z21" s="152"/>
      <c r="AC21" s="10">
        <v>20</v>
      </c>
      <c r="AE21" s="10">
        <v>21</v>
      </c>
      <c r="AF21" s="10">
        <v>2041</v>
      </c>
      <c r="AH21" t="s">
        <v>109</v>
      </c>
    </row>
    <row r="22" spans="1:34" ht="15" customHeight="1">
      <c r="A22" s="117"/>
      <c r="B22" s="118"/>
      <c r="C22" s="162"/>
      <c r="D22" s="163"/>
      <c r="E22" s="323"/>
      <c r="F22" s="323"/>
      <c r="G22" s="323"/>
      <c r="H22" s="324"/>
      <c r="I22" s="6" t="s">
        <v>7</v>
      </c>
      <c r="J22" s="146" t="s">
        <v>30</v>
      </c>
      <c r="K22" s="146"/>
      <c r="L22" s="146"/>
      <c r="M22" s="147"/>
      <c r="N22" s="6" t="s">
        <v>7</v>
      </c>
      <c r="O22" s="146" t="s">
        <v>31</v>
      </c>
      <c r="P22" s="146"/>
      <c r="Q22" s="146"/>
      <c r="R22" s="147"/>
      <c r="S22" s="6" t="s">
        <v>7</v>
      </c>
      <c r="T22" s="146" t="s">
        <v>64</v>
      </c>
      <c r="U22" s="146"/>
      <c r="V22" s="146"/>
      <c r="W22" s="146"/>
      <c r="X22" s="146"/>
      <c r="Y22" s="146"/>
      <c r="Z22" s="325"/>
      <c r="AC22" s="10">
        <v>21</v>
      </c>
      <c r="AE22" s="10">
        <v>22</v>
      </c>
      <c r="AF22" s="10">
        <v>2042</v>
      </c>
      <c r="AH22" t="s">
        <v>110</v>
      </c>
    </row>
    <row r="23" spans="1:34" ht="15" customHeight="1">
      <c r="A23" s="117"/>
      <c r="B23" s="118"/>
      <c r="C23" s="162"/>
      <c r="D23" s="163"/>
      <c r="E23" s="323"/>
      <c r="F23" s="323"/>
      <c r="G23" s="323"/>
      <c r="H23" s="324"/>
      <c r="I23" s="153" t="s">
        <v>32</v>
      </c>
      <c r="J23" s="154"/>
      <c r="K23" s="154"/>
      <c r="L23" s="154"/>
      <c r="M23" s="154"/>
      <c r="N23" s="154"/>
      <c r="O23" s="154"/>
      <c r="P23" s="154"/>
      <c r="Q23" s="154"/>
      <c r="R23" s="154"/>
      <c r="S23" s="154"/>
      <c r="T23" s="154"/>
      <c r="U23" s="154"/>
      <c r="V23" s="154"/>
      <c r="W23" s="154"/>
      <c r="X23" s="154"/>
      <c r="Y23" s="154"/>
      <c r="Z23" s="155"/>
      <c r="AC23" s="10">
        <v>22</v>
      </c>
      <c r="AE23" s="10">
        <v>23</v>
      </c>
      <c r="AF23" s="10">
        <v>2043</v>
      </c>
      <c r="AH23" t="s">
        <v>111</v>
      </c>
    </row>
    <row r="24" spans="1:34" ht="15" customHeight="1">
      <c r="A24" s="117"/>
      <c r="B24" s="118"/>
      <c r="C24" s="162"/>
      <c r="D24" s="163"/>
      <c r="E24" s="323"/>
      <c r="F24" s="323"/>
      <c r="G24" s="323"/>
      <c r="H24" s="324"/>
      <c r="I24" s="1" t="s">
        <v>7</v>
      </c>
      <c r="J24" s="148" t="s">
        <v>33</v>
      </c>
      <c r="K24" s="148"/>
      <c r="L24" s="148"/>
      <c r="M24" s="149"/>
      <c r="N24" s="2" t="s">
        <v>7</v>
      </c>
      <c r="O24" s="148" t="s">
        <v>34</v>
      </c>
      <c r="P24" s="148"/>
      <c r="Q24" s="148"/>
      <c r="R24" s="149"/>
      <c r="S24" s="2" t="s">
        <v>7</v>
      </c>
      <c r="T24" s="148" t="s">
        <v>35</v>
      </c>
      <c r="U24" s="148"/>
      <c r="V24" s="148"/>
      <c r="W24" s="148"/>
      <c r="X24" s="148"/>
      <c r="Y24" s="148"/>
      <c r="Z24" s="326"/>
      <c r="AC24" s="10">
        <v>23</v>
      </c>
      <c r="AE24" s="10">
        <v>24</v>
      </c>
      <c r="AF24" s="10">
        <v>2044</v>
      </c>
      <c r="AH24" t="s">
        <v>112</v>
      </c>
    </row>
    <row r="25" spans="1:34" ht="15" customHeight="1">
      <c r="A25" s="117"/>
      <c r="B25" s="118"/>
      <c r="C25" s="162"/>
      <c r="D25" s="163"/>
      <c r="E25" s="292" t="s">
        <v>81</v>
      </c>
      <c r="F25" s="292"/>
      <c r="G25" s="292"/>
      <c r="H25" s="293"/>
      <c r="I25" s="282"/>
      <c r="J25" s="283"/>
      <c r="K25" s="283"/>
      <c r="L25" s="283"/>
      <c r="M25" s="290" t="s">
        <v>79</v>
      </c>
      <c r="N25" s="279" t="s">
        <v>82</v>
      </c>
      <c r="O25" s="280"/>
      <c r="P25" s="280"/>
      <c r="Q25" s="282"/>
      <c r="R25" s="283"/>
      <c r="S25" s="283"/>
      <c r="T25" s="286" t="s">
        <v>79</v>
      </c>
      <c r="U25" s="279" t="s">
        <v>80</v>
      </c>
      <c r="V25" s="280"/>
      <c r="W25" s="280"/>
      <c r="X25" s="282"/>
      <c r="Y25" s="283"/>
      <c r="Z25" s="288" t="s">
        <v>36</v>
      </c>
      <c r="AC25" s="10">
        <v>24</v>
      </c>
      <c r="AE25" s="10">
        <v>25</v>
      </c>
      <c r="AF25" s="10">
        <v>2045</v>
      </c>
      <c r="AH25" t="s">
        <v>113</v>
      </c>
    </row>
    <row r="26" spans="1:34" ht="15" customHeight="1">
      <c r="A26" s="117"/>
      <c r="B26" s="118"/>
      <c r="C26" s="247"/>
      <c r="D26" s="248"/>
      <c r="E26" s="294"/>
      <c r="F26" s="294"/>
      <c r="G26" s="294"/>
      <c r="H26" s="295"/>
      <c r="I26" s="284"/>
      <c r="J26" s="285"/>
      <c r="K26" s="285"/>
      <c r="L26" s="285"/>
      <c r="M26" s="291"/>
      <c r="N26" s="281"/>
      <c r="O26" s="281"/>
      <c r="P26" s="281"/>
      <c r="Q26" s="284"/>
      <c r="R26" s="285"/>
      <c r="S26" s="285"/>
      <c r="T26" s="287"/>
      <c r="U26" s="281"/>
      <c r="V26" s="281"/>
      <c r="W26" s="281"/>
      <c r="X26" s="284"/>
      <c r="Y26" s="285"/>
      <c r="Z26" s="289"/>
      <c r="AC26" s="10">
        <v>25</v>
      </c>
      <c r="AE26" s="10">
        <v>26</v>
      </c>
      <c r="AF26" s="10">
        <v>2046</v>
      </c>
      <c r="AH26" t="s">
        <v>114</v>
      </c>
    </row>
    <row r="27" spans="1:34" ht="15" customHeight="1">
      <c r="A27" s="117"/>
      <c r="B27" s="118"/>
      <c r="C27" s="245" t="s">
        <v>7</v>
      </c>
      <c r="D27" s="246"/>
      <c r="E27" s="259" t="s">
        <v>37</v>
      </c>
      <c r="F27" s="259"/>
      <c r="G27" s="259"/>
      <c r="H27" s="259"/>
      <c r="I27" s="259"/>
      <c r="J27" s="259"/>
      <c r="K27" s="259"/>
      <c r="L27" s="259"/>
      <c r="M27" s="259"/>
      <c r="N27" s="259"/>
      <c r="O27" s="259"/>
      <c r="P27" s="259"/>
      <c r="Q27" s="259"/>
      <c r="R27" s="259"/>
      <c r="S27" s="259"/>
      <c r="T27" s="259"/>
      <c r="U27" s="259"/>
      <c r="V27" s="259"/>
      <c r="W27" s="259"/>
      <c r="X27" s="259"/>
      <c r="Y27" s="259"/>
      <c r="Z27" s="260"/>
      <c r="AC27" s="10">
        <v>26</v>
      </c>
      <c r="AE27" s="10">
        <v>27</v>
      </c>
      <c r="AF27" s="10">
        <v>2047</v>
      </c>
    </row>
    <row r="28" spans="1:34" ht="15" customHeight="1">
      <c r="A28" s="117"/>
      <c r="B28" s="118"/>
      <c r="C28" s="247"/>
      <c r="D28" s="248"/>
      <c r="E28" s="261"/>
      <c r="F28" s="261"/>
      <c r="G28" s="261"/>
      <c r="H28" s="261"/>
      <c r="I28" s="261"/>
      <c r="J28" s="261"/>
      <c r="K28" s="261"/>
      <c r="L28" s="261"/>
      <c r="M28" s="261"/>
      <c r="N28" s="261"/>
      <c r="O28" s="261"/>
      <c r="P28" s="261"/>
      <c r="Q28" s="261"/>
      <c r="R28" s="261"/>
      <c r="S28" s="261"/>
      <c r="T28" s="261"/>
      <c r="U28" s="261"/>
      <c r="V28" s="261"/>
      <c r="W28" s="261"/>
      <c r="X28" s="261"/>
      <c r="Y28" s="261"/>
      <c r="Z28" s="262"/>
      <c r="AC28" s="10">
        <v>27</v>
      </c>
      <c r="AE28" s="10">
        <v>28</v>
      </c>
      <c r="AF28" s="10">
        <v>2048</v>
      </c>
    </row>
    <row r="29" spans="1:34" ht="15" customHeight="1">
      <c r="A29" s="117"/>
      <c r="B29" s="118"/>
      <c r="C29" s="249" t="s">
        <v>7</v>
      </c>
      <c r="D29" s="250"/>
      <c r="E29" s="253" t="s">
        <v>65</v>
      </c>
      <c r="F29" s="254"/>
      <c r="G29" s="254"/>
      <c r="H29" s="255"/>
      <c r="I29" s="263" t="s">
        <v>38</v>
      </c>
      <c r="J29" s="264"/>
      <c r="K29" s="264"/>
      <c r="L29" s="264"/>
      <c r="M29" s="265"/>
      <c r="N29" s="256"/>
      <c r="O29" s="257"/>
      <c r="P29" s="257"/>
      <c r="Q29" s="257"/>
      <c r="R29" s="258" t="s">
        <v>39</v>
      </c>
      <c r="S29" s="156" t="s">
        <v>40</v>
      </c>
      <c r="T29" s="157"/>
      <c r="U29" s="157"/>
      <c r="V29" s="157"/>
      <c r="W29" s="157"/>
      <c r="X29" s="157"/>
      <c r="Y29" s="157"/>
      <c r="Z29" s="158"/>
      <c r="AC29" s="10">
        <v>28</v>
      </c>
      <c r="AE29" s="10">
        <v>29</v>
      </c>
      <c r="AF29" s="10">
        <v>2049</v>
      </c>
    </row>
    <row r="30" spans="1:34" ht="15" customHeight="1">
      <c r="A30" s="117"/>
      <c r="B30" s="118"/>
      <c r="C30" s="251"/>
      <c r="D30" s="252"/>
      <c r="E30" s="253"/>
      <c r="F30" s="254"/>
      <c r="G30" s="254"/>
      <c r="H30" s="255"/>
      <c r="I30" s="266"/>
      <c r="J30" s="267"/>
      <c r="K30" s="267"/>
      <c r="L30" s="267"/>
      <c r="M30" s="268"/>
      <c r="N30" s="256"/>
      <c r="O30" s="257"/>
      <c r="P30" s="257"/>
      <c r="Q30" s="257"/>
      <c r="R30" s="258"/>
      <c r="S30" s="3" t="s">
        <v>7</v>
      </c>
      <c r="T30" s="159" t="s">
        <v>34</v>
      </c>
      <c r="U30" s="159"/>
      <c r="V30" s="160"/>
      <c r="W30" s="4" t="s">
        <v>7</v>
      </c>
      <c r="X30" s="159" t="s">
        <v>33</v>
      </c>
      <c r="Y30" s="159"/>
      <c r="Z30" s="161"/>
      <c r="AC30" s="10">
        <v>29</v>
      </c>
      <c r="AE30" s="10">
        <v>30</v>
      </c>
      <c r="AF30" s="10">
        <v>2050</v>
      </c>
    </row>
    <row r="31" spans="1:34" ht="15" customHeight="1">
      <c r="A31" s="117"/>
      <c r="B31" s="118"/>
      <c r="C31" s="162" t="s">
        <v>7</v>
      </c>
      <c r="D31" s="163"/>
      <c r="E31" s="239" t="s">
        <v>41</v>
      </c>
      <c r="F31" s="240"/>
      <c r="G31" s="240"/>
      <c r="H31" s="240"/>
      <c r="I31" s="269" t="s">
        <v>42</v>
      </c>
      <c r="J31" s="270"/>
      <c r="K31" s="270"/>
      <c r="L31" s="270"/>
      <c r="M31" s="270"/>
      <c r="N31" s="270"/>
      <c r="O31" s="270"/>
      <c r="P31" s="270"/>
      <c r="Q31" s="270"/>
      <c r="R31" s="270"/>
      <c r="S31" s="270"/>
      <c r="T31" s="270"/>
      <c r="U31" s="270"/>
      <c r="V31" s="270"/>
      <c r="W31" s="270"/>
      <c r="X31" s="270"/>
      <c r="Y31" s="270"/>
      <c r="Z31" s="271"/>
      <c r="AC31" s="10">
        <v>30</v>
      </c>
      <c r="AE31" s="10">
        <v>31</v>
      </c>
    </row>
    <row r="32" spans="1:34" ht="15" customHeight="1">
      <c r="A32" s="117"/>
      <c r="B32" s="118"/>
      <c r="C32" s="162"/>
      <c r="D32" s="163"/>
      <c r="E32" s="241"/>
      <c r="F32" s="242"/>
      <c r="G32" s="242"/>
      <c r="H32" s="242"/>
      <c r="I32" s="272" t="s">
        <v>169</v>
      </c>
      <c r="J32" s="273"/>
      <c r="K32" s="273"/>
      <c r="L32" s="273"/>
      <c r="M32" s="273"/>
      <c r="N32" s="273"/>
      <c r="O32" s="273"/>
      <c r="P32" s="273"/>
      <c r="Q32" s="273"/>
      <c r="R32" s="273"/>
      <c r="S32" s="273"/>
      <c r="T32" s="273"/>
      <c r="U32" s="273"/>
      <c r="V32" s="273"/>
      <c r="W32" s="273"/>
      <c r="X32" s="273"/>
      <c r="Y32" s="273"/>
      <c r="Z32" s="274"/>
      <c r="AC32" s="10">
        <v>31</v>
      </c>
    </row>
    <row r="33" spans="1:70" ht="15" customHeight="1">
      <c r="A33" s="117"/>
      <c r="B33" s="118"/>
      <c r="C33" s="162"/>
      <c r="D33" s="163"/>
      <c r="E33" s="241"/>
      <c r="F33" s="242"/>
      <c r="G33" s="242"/>
      <c r="H33" s="242"/>
      <c r="I33" s="275"/>
      <c r="J33" s="273"/>
      <c r="K33" s="273"/>
      <c r="L33" s="273"/>
      <c r="M33" s="273"/>
      <c r="N33" s="273"/>
      <c r="O33" s="273"/>
      <c r="P33" s="273"/>
      <c r="Q33" s="273"/>
      <c r="R33" s="273"/>
      <c r="S33" s="273"/>
      <c r="T33" s="273"/>
      <c r="U33" s="273"/>
      <c r="V33" s="273"/>
      <c r="W33" s="273"/>
      <c r="X33" s="273"/>
      <c r="Y33" s="273"/>
      <c r="Z33" s="274"/>
      <c r="AC33" s="10">
        <v>32</v>
      </c>
      <c r="AD33" s="9"/>
      <c r="AE33" s="9"/>
      <c r="AY33" s="30"/>
    </row>
    <row r="34" spans="1:70" s="9" customFormat="1" ht="15" customHeight="1">
      <c r="A34" s="117"/>
      <c r="B34" s="118"/>
      <c r="C34" s="162"/>
      <c r="D34" s="163"/>
      <c r="E34" s="241"/>
      <c r="F34" s="242"/>
      <c r="G34" s="242"/>
      <c r="H34" s="242"/>
      <c r="I34" s="275"/>
      <c r="J34" s="273"/>
      <c r="K34" s="273"/>
      <c r="L34" s="273"/>
      <c r="M34" s="273"/>
      <c r="N34" s="273"/>
      <c r="O34" s="273"/>
      <c r="P34" s="273"/>
      <c r="Q34" s="273"/>
      <c r="R34" s="273"/>
      <c r="S34" s="273"/>
      <c r="T34" s="273"/>
      <c r="U34" s="273"/>
      <c r="V34" s="273"/>
      <c r="W34" s="273"/>
      <c r="X34" s="273"/>
      <c r="Y34" s="273"/>
      <c r="Z34" s="274"/>
      <c r="AA34" s="17"/>
      <c r="AC34" s="10">
        <v>33</v>
      </c>
      <c r="AS34" s="30"/>
      <c r="AT34" s="30"/>
      <c r="AU34" s="30"/>
      <c r="AV34" s="30"/>
      <c r="AW34" s="30"/>
      <c r="AX34" s="30"/>
      <c r="AY34" s="30"/>
      <c r="AZ34" s="30"/>
      <c r="BA34" s="30"/>
      <c r="BB34" s="30"/>
      <c r="BC34" s="30"/>
      <c r="BD34" s="30"/>
      <c r="BE34" s="30"/>
      <c r="BF34" s="30"/>
      <c r="BG34" s="30"/>
      <c r="BH34" s="30"/>
      <c r="BI34" s="30"/>
      <c r="BJ34" s="30"/>
      <c r="BK34" s="30"/>
      <c r="BL34" s="30"/>
      <c r="BM34" s="30"/>
      <c r="BN34" s="30"/>
      <c r="BO34" s="30"/>
      <c r="BP34" s="30"/>
      <c r="BQ34" s="30"/>
      <c r="BR34" s="30"/>
    </row>
    <row r="35" spans="1:70" s="9" customFormat="1" ht="15" customHeight="1">
      <c r="A35" s="119"/>
      <c r="B35" s="120"/>
      <c r="C35" s="164"/>
      <c r="D35" s="165"/>
      <c r="E35" s="243"/>
      <c r="F35" s="244"/>
      <c r="G35" s="244"/>
      <c r="H35" s="244"/>
      <c r="I35" s="276"/>
      <c r="J35" s="277"/>
      <c r="K35" s="277"/>
      <c r="L35" s="277"/>
      <c r="M35" s="277"/>
      <c r="N35" s="277"/>
      <c r="O35" s="277"/>
      <c r="P35" s="277"/>
      <c r="Q35" s="277"/>
      <c r="R35" s="277"/>
      <c r="S35" s="277"/>
      <c r="T35" s="277"/>
      <c r="U35" s="277"/>
      <c r="V35" s="277"/>
      <c r="W35" s="277"/>
      <c r="X35" s="277"/>
      <c r="Y35" s="277"/>
      <c r="Z35" s="278"/>
      <c r="AA35" s="17"/>
      <c r="AC35" s="10">
        <v>34</v>
      </c>
      <c r="AS35" s="30"/>
      <c r="AT35" s="30"/>
      <c r="AU35" s="30"/>
      <c r="AV35" s="30"/>
      <c r="AW35" s="30"/>
      <c r="AX35" s="30"/>
      <c r="AY35" s="30"/>
      <c r="AZ35" s="30"/>
      <c r="BA35" s="30"/>
      <c r="BB35" s="30"/>
      <c r="BC35" s="30"/>
      <c r="BD35" s="30"/>
      <c r="BE35" s="30"/>
      <c r="BF35" s="30"/>
      <c r="BG35" s="30"/>
      <c r="BH35" s="30"/>
      <c r="BI35" s="30"/>
      <c r="BJ35" s="30"/>
      <c r="BK35" s="30"/>
      <c r="BL35" s="30"/>
      <c r="BM35" s="30"/>
      <c r="BN35" s="30"/>
      <c r="BO35" s="30"/>
      <c r="BP35" s="30"/>
      <c r="BQ35" s="30"/>
      <c r="BR35" s="30"/>
    </row>
    <row r="36" spans="1:70" s="9" customFormat="1" ht="11" customHeight="1">
      <c r="A36" s="198" t="s">
        <v>46</v>
      </c>
      <c r="B36" s="199"/>
      <c r="C36" s="198" t="s">
        <v>47</v>
      </c>
      <c r="D36" s="204"/>
      <c r="E36" s="205"/>
      <c r="F36" s="206"/>
      <c r="G36" s="207"/>
      <c r="H36" s="207"/>
      <c r="I36" s="207"/>
      <c r="J36" s="207"/>
      <c r="K36" s="207"/>
      <c r="L36" s="207"/>
      <c r="M36" s="207"/>
      <c r="N36" s="207"/>
      <c r="O36" s="207"/>
      <c r="P36" s="207"/>
      <c r="Q36" s="207"/>
      <c r="R36" s="207"/>
      <c r="S36" s="207"/>
      <c r="T36" s="207"/>
      <c r="U36" s="207"/>
      <c r="V36" s="207"/>
      <c r="W36" s="207"/>
      <c r="X36" s="207"/>
      <c r="Y36" s="207"/>
      <c r="Z36" s="208"/>
      <c r="AC36" s="10">
        <v>35</v>
      </c>
      <c r="AS36" s="30"/>
      <c r="AT36" s="30"/>
      <c r="AU36" s="30"/>
      <c r="AV36" s="30"/>
      <c r="AW36" s="30"/>
      <c r="AX36" s="30"/>
      <c r="AY36" s="30"/>
      <c r="AZ36" s="30"/>
      <c r="BA36" s="30"/>
      <c r="BB36" s="30"/>
      <c r="BC36" s="30"/>
      <c r="BD36" s="30"/>
      <c r="BE36" s="30"/>
      <c r="BF36" s="30"/>
      <c r="BG36" s="30"/>
      <c r="BH36" s="30"/>
      <c r="BI36" s="30"/>
      <c r="BJ36" s="30"/>
      <c r="BK36" s="30"/>
      <c r="BL36" s="30"/>
      <c r="BM36" s="30"/>
      <c r="BN36" s="30"/>
      <c r="BO36" s="30"/>
      <c r="BP36" s="30"/>
      <c r="BQ36" s="30"/>
      <c r="BR36" s="30"/>
    </row>
    <row r="37" spans="1:70" s="9" customFormat="1" ht="11" customHeight="1">
      <c r="A37" s="200"/>
      <c r="B37" s="201"/>
      <c r="C37" s="212" t="s">
        <v>67</v>
      </c>
      <c r="D37" s="213"/>
      <c r="E37" s="214"/>
      <c r="F37" s="209"/>
      <c r="G37" s="210"/>
      <c r="H37" s="210"/>
      <c r="I37" s="210"/>
      <c r="J37" s="210"/>
      <c r="K37" s="210"/>
      <c r="L37" s="210"/>
      <c r="M37" s="210"/>
      <c r="N37" s="210"/>
      <c r="O37" s="210"/>
      <c r="P37" s="210"/>
      <c r="Q37" s="210"/>
      <c r="R37" s="210"/>
      <c r="S37" s="210"/>
      <c r="T37" s="210"/>
      <c r="U37" s="210"/>
      <c r="V37" s="210"/>
      <c r="W37" s="210"/>
      <c r="X37" s="210"/>
      <c r="Y37" s="210"/>
      <c r="Z37" s="211"/>
      <c r="AC37" s="10">
        <v>36</v>
      </c>
      <c r="AS37" s="30"/>
      <c r="AT37" s="30"/>
      <c r="AU37" s="30"/>
      <c r="AV37" s="30"/>
      <c r="AW37" s="30"/>
      <c r="AX37" s="30"/>
      <c r="AY37" s="30"/>
      <c r="AZ37" s="30"/>
      <c r="BA37" s="30"/>
      <c r="BB37" s="30"/>
      <c r="BC37" s="30"/>
      <c r="BD37" s="30"/>
      <c r="BE37" s="30"/>
      <c r="BF37" s="30"/>
      <c r="BG37" s="30"/>
      <c r="BH37" s="30"/>
      <c r="BI37" s="30"/>
      <c r="BJ37" s="30"/>
      <c r="BK37" s="30"/>
      <c r="BL37" s="30"/>
      <c r="BM37" s="30"/>
      <c r="BN37" s="30"/>
      <c r="BO37" s="30"/>
      <c r="BP37" s="30"/>
      <c r="BQ37" s="30"/>
      <c r="BR37" s="30"/>
    </row>
    <row r="38" spans="1:70" s="9" customFormat="1" ht="11" customHeight="1">
      <c r="A38" s="200"/>
      <c r="B38" s="201"/>
      <c r="C38" s="238" t="s">
        <v>48</v>
      </c>
      <c r="D38" s="218"/>
      <c r="E38" s="219"/>
      <c r="F38" s="236"/>
      <c r="G38" s="236"/>
      <c r="H38" s="236"/>
      <c r="I38" s="236"/>
      <c r="J38" s="236"/>
      <c r="K38" s="236"/>
      <c r="L38" s="236"/>
      <c r="M38" s="236"/>
      <c r="N38" s="236"/>
      <c r="O38" s="236"/>
      <c r="P38" s="236"/>
      <c r="Q38" s="215"/>
      <c r="R38" s="217" t="s">
        <v>49</v>
      </c>
      <c r="S38" s="218"/>
      <c r="T38" s="219"/>
      <c r="U38" s="223"/>
      <c r="V38" s="224"/>
      <c r="W38" s="224"/>
      <c r="X38" s="224"/>
      <c r="Y38" s="224"/>
      <c r="Z38" s="225"/>
      <c r="AC38" s="10">
        <v>37</v>
      </c>
      <c r="AS38" s="30"/>
      <c r="AT38" s="30"/>
      <c r="AU38" s="30"/>
      <c r="AV38" s="30"/>
      <c r="AW38" s="30"/>
      <c r="AX38" s="30"/>
      <c r="AY38" s="30"/>
      <c r="AZ38" s="30"/>
      <c r="BA38" s="30"/>
      <c r="BB38" s="30"/>
      <c r="BC38" s="30"/>
      <c r="BD38" s="30"/>
      <c r="BE38" s="30"/>
      <c r="BF38" s="30"/>
      <c r="BG38" s="30"/>
      <c r="BH38" s="30"/>
      <c r="BI38" s="30"/>
      <c r="BJ38" s="30"/>
      <c r="BK38" s="30"/>
      <c r="BL38" s="30"/>
      <c r="BM38" s="30"/>
      <c r="BN38" s="30"/>
      <c r="BO38" s="30"/>
      <c r="BP38" s="30"/>
      <c r="BQ38" s="30"/>
      <c r="BR38" s="30"/>
    </row>
    <row r="39" spans="1:70" s="9" customFormat="1" ht="11" customHeight="1">
      <c r="A39" s="200"/>
      <c r="B39" s="201"/>
      <c r="C39" s="229" t="s">
        <v>50</v>
      </c>
      <c r="D39" s="221"/>
      <c r="E39" s="222"/>
      <c r="F39" s="237"/>
      <c r="G39" s="237"/>
      <c r="H39" s="237"/>
      <c r="I39" s="237"/>
      <c r="J39" s="237"/>
      <c r="K39" s="237"/>
      <c r="L39" s="237"/>
      <c r="M39" s="237"/>
      <c r="N39" s="237"/>
      <c r="O39" s="237"/>
      <c r="P39" s="237"/>
      <c r="Q39" s="216"/>
      <c r="R39" s="220"/>
      <c r="S39" s="221"/>
      <c r="T39" s="222"/>
      <c r="U39" s="226"/>
      <c r="V39" s="227"/>
      <c r="W39" s="227"/>
      <c r="X39" s="227"/>
      <c r="Y39" s="227"/>
      <c r="Z39" s="228"/>
      <c r="AC39" s="10">
        <v>38</v>
      </c>
      <c r="AS39" s="30"/>
      <c r="AT39" s="30"/>
      <c r="AU39" s="30"/>
      <c r="AV39" s="30"/>
      <c r="AW39" s="30"/>
      <c r="AX39" s="30"/>
      <c r="AY39" s="30"/>
      <c r="AZ39" s="30"/>
      <c r="BA39" s="30"/>
      <c r="BB39" s="30"/>
      <c r="BC39" s="30"/>
      <c r="BD39" s="30"/>
      <c r="BE39" s="30"/>
      <c r="BF39" s="30"/>
      <c r="BG39" s="30"/>
      <c r="BH39" s="30"/>
      <c r="BI39" s="30"/>
      <c r="BJ39" s="30"/>
      <c r="BK39" s="30"/>
      <c r="BL39" s="30"/>
      <c r="BM39" s="30"/>
      <c r="BN39" s="30"/>
      <c r="BO39" s="30"/>
      <c r="BP39" s="30"/>
      <c r="BQ39" s="30"/>
      <c r="BR39" s="30"/>
    </row>
    <row r="40" spans="1:70" s="9" customFormat="1" ht="11" customHeight="1">
      <c r="A40" s="200"/>
      <c r="B40" s="201"/>
      <c r="C40" s="200" t="s">
        <v>51</v>
      </c>
      <c r="D40" s="230"/>
      <c r="E40" s="231"/>
      <c r="F40" s="174"/>
      <c r="G40" s="175"/>
      <c r="H40" s="175"/>
      <c r="I40" s="232" t="s">
        <v>9</v>
      </c>
      <c r="J40" s="177"/>
      <c r="K40" s="135"/>
      <c r="L40" s="232" t="s">
        <v>10</v>
      </c>
      <c r="M40" s="177"/>
      <c r="N40" s="135"/>
      <c r="O40" s="168" t="s">
        <v>23</v>
      </c>
      <c r="P40" s="170" t="s">
        <v>52</v>
      </c>
      <c r="Q40" s="171"/>
      <c r="R40" s="174"/>
      <c r="S40" s="175"/>
      <c r="T40" s="175"/>
      <c r="U40" s="175"/>
      <c r="V40" s="175"/>
      <c r="W40" s="175"/>
      <c r="X40" s="175"/>
      <c r="Y40" s="175"/>
      <c r="Z40" s="176"/>
      <c r="AC40" s="10">
        <v>39</v>
      </c>
      <c r="AS40" s="30"/>
      <c r="AT40" s="30"/>
      <c r="AU40" s="30"/>
      <c r="AV40" s="30"/>
      <c r="AW40" s="30"/>
      <c r="AX40" s="30"/>
      <c r="AY40" s="30"/>
      <c r="AZ40" s="30"/>
      <c r="BA40" s="30"/>
      <c r="BB40" s="30"/>
      <c r="BC40" s="30"/>
      <c r="BD40" s="30"/>
      <c r="BE40" s="30"/>
      <c r="BF40" s="30"/>
      <c r="BG40" s="30"/>
      <c r="BH40" s="30"/>
      <c r="BI40" s="30"/>
      <c r="BJ40" s="30"/>
      <c r="BK40" s="30"/>
      <c r="BL40" s="30"/>
      <c r="BM40" s="30"/>
      <c r="BN40" s="30"/>
      <c r="BO40" s="30"/>
      <c r="BP40" s="30"/>
      <c r="BQ40" s="30"/>
      <c r="BR40" s="30"/>
    </row>
    <row r="41" spans="1:70" s="9" customFormat="1" ht="11" customHeight="1">
      <c r="A41" s="202"/>
      <c r="B41" s="203"/>
      <c r="C41" s="179" t="s">
        <v>68</v>
      </c>
      <c r="D41" s="180"/>
      <c r="E41" s="181"/>
      <c r="F41" s="177"/>
      <c r="G41" s="135"/>
      <c r="H41" s="135"/>
      <c r="I41" s="233"/>
      <c r="J41" s="234"/>
      <c r="K41" s="235"/>
      <c r="L41" s="233"/>
      <c r="M41" s="234"/>
      <c r="N41" s="235"/>
      <c r="O41" s="169"/>
      <c r="P41" s="172"/>
      <c r="Q41" s="173"/>
      <c r="R41" s="177"/>
      <c r="S41" s="135"/>
      <c r="T41" s="135"/>
      <c r="U41" s="135"/>
      <c r="V41" s="135"/>
      <c r="W41" s="135"/>
      <c r="X41" s="135"/>
      <c r="Y41" s="135"/>
      <c r="Z41" s="178"/>
      <c r="AC41" s="10">
        <v>40</v>
      </c>
      <c r="AS41" s="30"/>
      <c r="AT41" s="30"/>
      <c r="AU41" s="30"/>
      <c r="AV41" s="30"/>
      <c r="AW41" s="30"/>
      <c r="AX41" s="30"/>
      <c r="AY41" s="30"/>
      <c r="AZ41" s="30"/>
      <c r="BA41" s="30"/>
      <c r="BB41" s="30"/>
      <c r="BC41" s="30"/>
      <c r="BD41" s="30"/>
      <c r="BE41" s="30"/>
      <c r="BF41" s="30"/>
      <c r="BG41" s="30"/>
      <c r="BH41" s="30"/>
      <c r="BI41" s="30"/>
      <c r="BJ41" s="30"/>
      <c r="BK41" s="30"/>
      <c r="BL41" s="30"/>
      <c r="BM41" s="30"/>
      <c r="BN41" s="30"/>
      <c r="BO41" s="30"/>
      <c r="BP41" s="30"/>
      <c r="BQ41" s="30"/>
      <c r="BR41" s="30"/>
    </row>
    <row r="42" spans="1:70" s="9" customFormat="1" ht="14" customHeight="1" thickBot="1">
      <c r="A42" s="186" t="s">
        <v>54</v>
      </c>
      <c r="B42" s="187"/>
      <c r="C42" s="189" t="s">
        <v>69</v>
      </c>
      <c r="D42" s="190"/>
      <c r="E42" s="190"/>
      <c r="F42" s="190"/>
      <c r="G42" s="190"/>
      <c r="H42" s="190"/>
      <c r="I42" s="190"/>
      <c r="J42" s="190"/>
      <c r="K42" s="190"/>
      <c r="L42" s="190"/>
      <c r="M42" s="190"/>
      <c r="N42" s="190"/>
      <c r="O42" s="191" t="s">
        <v>55</v>
      </c>
      <c r="P42" s="192"/>
      <c r="Q42" s="192"/>
      <c r="R42" s="192"/>
      <c r="S42" s="192"/>
      <c r="T42" s="192"/>
      <c r="U42" s="192"/>
      <c r="V42" s="193"/>
      <c r="W42" s="194" t="s">
        <v>56</v>
      </c>
      <c r="X42" s="195"/>
      <c r="Y42" s="195"/>
      <c r="Z42" s="195"/>
      <c r="AC42" s="10">
        <v>41</v>
      </c>
      <c r="AI42" s="10" t="s">
        <v>83</v>
      </c>
      <c r="AJ42" s="10"/>
      <c r="AK42" s="10" t="s">
        <v>84</v>
      </c>
      <c r="AL42" s="10" t="s">
        <v>85</v>
      </c>
      <c r="AM42" s="10" t="s">
        <v>86</v>
      </c>
      <c r="AN42" s="10" t="s">
        <v>87</v>
      </c>
      <c r="AS42" s="30"/>
      <c r="AT42" s="30"/>
      <c r="AU42" s="30"/>
      <c r="AV42" s="30"/>
      <c r="AW42" s="30"/>
      <c r="AX42" s="30"/>
      <c r="AY42" s="30"/>
      <c r="AZ42" s="30"/>
      <c r="BA42" s="30"/>
      <c r="BB42" s="30"/>
      <c r="BC42" s="30"/>
      <c r="BD42" s="30"/>
      <c r="BE42" s="30"/>
      <c r="BF42" s="30"/>
      <c r="BG42" s="30"/>
      <c r="BH42" s="30"/>
      <c r="BI42" s="30"/>
      <c r="BJ42" s="30"/>
      <c r="BK42" s="30"/>
      <c r="BL42" s="30"/>
      <c r="BM42" s="30"/>
      <c r="BN42" s="30"/>
      <c r="BO42" s="30"/>
      <c r="BP42" s="30"/>
      <c r="BQ42" s="30"/>
      <c r="BR42" s="30"/>
    </row>
    <row r="43" spans="1:70" s="9" customFormat="1" ht="20" customHeight="1" thickTop="1" thickBot="1">
      <c r="A43" s="187"/>
      <c r="B43" s="188"/>
      <c r="C43" s="110"/>
      <c r="D43" s="111"/>
      <c r="E43" s="111"/>
      <c r="F43" s="111"/>
      <c r="G43" s="111"/>
      <c r="H43" s="111"/>
      <c r="I43" s="111"/>
      <c r="J43" s="111"/>
      <c r="K43" s="111"/>
      <c r="L43" s="111"/>
      <c r="M43" s="111"/>
      <c r="N43" s="112"/>
      <c r="O43" s="196"/>
      <c r="P43" s="166"/>
      <c r="Q43" s="166"/>
      <c r="R43" s="166"/>
      <c r="S43" s="166"/>
      <c r="T43" s="166"/>
      <c r="U43" s="166"/>
      <c r="V43" s="197"/>
      <c r="W43" s="166"/>
      <c r="X43" s="166"/>
      <c r="Y43" s="166"/>
      <c r="Z43" s="167"/>
      <c r="AC43" s="10">
        <v>42</v>
      </c>
      <c r="AI43" s="27" t="b">
        <f>IF(OR($D43&lt;&gt;"",$E43&lt;&gt;"",$F43&lt;&gt;"",$G43&lt;&gt;"",$H43&lt;&gt;"",$I43&lt;&gt;"",$J43&lt;&gt;"",$K43&lt;&gt;"",$L43&lt;&gt;"",$N43&lt;&gt;"",$C43&lt;&gt;"",$M43&lt;&gt;""),TRUE,FALSE)</f>
        <v>0</v>
      </c>
      <c r="AJ43" s="10" t="s">
        <v>88</v>
      </c>
      <c r="AK43" s="28" t="e">
        <f>VALUE(C43&amp;D43&amp;E43&amp;F43&amp;G43&amp;H43&amp;I43&amp;J43&amp;K43&amp;L43&amp;M43&amp;N43)</f>
        <v>#VALUE!</v>
      </c>
      <c r="AL43" s="27" t="e">
        <f>LEN(AK43)</f>
        <v>#VALUE!</v>
      </c>
      <c r="AM43" s="27" t="e">
        <f>IF(AND(LEN(AK43)=12,VALUE(RIGHT(AK43,1))=CHOOSE(11-MOD(SUMPRODUCT(MID(TEXT(AK43,"000000000000″"),{1,2,3,4,5,6,7,8,9,10,11},1)*{6,5,4,3,2,7,6,5,4,3,2}),11),1,2,3,4,5,6,7,8,9,0,0)),"OK","NG")</f>
        <v>#VALUE!</v>
      </c>
      <c r="AN43" s="27" t="e">
        <f>IF(AND(AL43=12,AM43="OK"),TRUE,FALSE)</f>
        <v>#VALUE!</v>
      </c>
      <c r="AS43" s="30"/>
      <c r="AT43" s="30"/>
      <c r="AU43" s="30"/>
      <c r="AV43" s="30"/>
      <c r="AW43" s="30"/>
      <c r="AX43" s="30"/>
      <c r="AY43" s="30"/>
      <c r="AZ43" s="30"/>
      <c r="BA43" s="30"/>
      <c r="BB43" s="30"/>
      <c r="BC43" s="30"/>
      <c r="BD43" s="30"/>
      <c r="BE43" s="30"/>
      <c r="BF43" s="30"/>
      <c r="BG43" s="30"/>
      <c r="BH43" s="30"/>
      <c r="BI43" s="30"/>
      <c r="BJ43" s="30"/>
      <c r="BK43" s="30"/>
      <c r="BL43" s="30"/>
      <c r="BM43" s="30"/>
      <c r="BN43" s="30"/>
      <c r="BO43" s="30"/>
      <c r="BP43" s="30"/>
      <c r="BQ43" s="30"/>
      <c r="BR43" s="30"/>
    </row>
    <row r="44" spans="1:70" s="9" customFormat="1" ht="14.15" customHeight="1" thickTop="1">
      <c r="A44" s="182" t="s">
        <v>53</v>
      </c>
      <c r="B44" s="183"/>
      <c r="C44" s="184"/>
      <c r="D44" s="185"/>
      <c r="E44" s="19"/>
      <c r="F44" s="19"/>
      <c r="G44" s="19"/>
      <c r="H44" s="19"/>
      <c r="I44" s="19"/>
      <c r="J44" s="19"/>
      <c r="K44" s="19"/>
      <c r="L44" s="19"/>
      <c r="M44" s="19"/>
      <c r="N44" s="19"/>
      <c r="O44" s="24"/>
      <c r="P44" s="24"/>
      <c r="Q44" s="24"/>
      <c r="R44" s="24"/>
      <c r="S44" s="24"/>
      <c r="T44" s="24"/>
      <c r="U44" s="24"/>
      <c r="V44" s="24"/>
      <c r="W44" s="24"/>
      <c r="X44" s="24"/>
      <c r="Y44" s="24"/>
      <c r="Z44" s="25"/>
      <c r="AC44" s="10">
        <v>43</v>
      </c>
      <c r="AS44" s="30"/>
      <c r="AT44" s="30"/>
      <c r="AU44" s="30"/>
      <c r="AV44" s="30"/>
      <c r="AW44" s="30"/>
      <c r="AX44" s="30"/>
      <c r="AY44" s="30"/>
      <c r="AZ44" s="30"/>
      <c r="BA44" s="30"/>
      <c r="BB44" s="30"/>
      <c r="BC44" s="30"/>
      <c r="BD44" s="30"/>
      <c r="BE44" s="30"/>
      <c r="BF44" s="30"/>
      <c r="BG44" s="30"/>
      <c r="BH44" s="30"/>
      <c r="BI44" s="30"/>
      <c r="BJ44" s="30"/>
      <c r="BK44" s="30"/>
      <c r="BL44" s="30"/>
      <c r="BM44" s="30"/>
      <c r="BN44" s="30"/>
      <c r="BO44" s="30"/>
      <c r="BP44" s="30"/>
      <c r="BQ44" s="30"/>
      <c r="BR44" s="30"/>
    </row>
    <row r="45" spans="1:70" s="9" customFormat="1" ht="14" customHeight="1" thickBot="1">
      <c r="A45" s="18"/>
      <c r="B45" s="19"/>
      <c r="C45" s="19"/>
      <c r="D45" s="19"/>
      <c r="E45" s="19"/>
      <c r="F45" s="19"/>
      <c r="G45" s="19"/>
      <c r="H45" s="19"/>
      <c r="I45" s="19"/>
      <c r="J45" s="19"/>
      <c r="K45" s="19"/>
      <c r="L45" s="19"/>
      <c r="M45" s="19"/>
      <c r="N45" s="19"/>
      <c r="O45" s="19"/>
      <c r="P45" s="19"/>
      <c r="Q45" s="19"/>
      <c r="R45" s="19"/>
      <c r="S45" s="19"/>
      <c r="T45" s="19"/>
      <c r="U45" s="19"/>
      <c r="V45" s="19"/>
      <c r="W45" s="19"/>
      <c r="X45" s="19"/>
      <c r="Y45" s="19"/>
      <c r="Z45" s="20"/>
      <c r="AC45" s="10">
        <v>44</v>
      </c>
      <c r="AS45" s="30"/>
      <c r="AT45" s="30"/>
      <c r="AU45" s="30"/>
      <c r="AV45" s="30"/>
      <c r="AW45" s="30"/>
      <c r="AX45" s="30"/>
      <c r="AY45" s="30"/>
      <c r="AZ45" s="30"/>
      <c r="BA45" s="30"/>
      <c r="BB45" s="30"/>
      <c r="BC45" s="30"/>
      <c r="BD45" s="30"/>
      <c r="BE45" s="30"/>
      <c r="BF45" s="30"/>
      <c r="BG45" s="30"/>
      <c r="BH45" s="30"/>
      <c r="BI45" s="30"/>
      <c r="BJ45" s="30"/>
      <c r="BK45" s="30"/>
      <c r="BL45" s="30"/>
      <c r="BM45" s="30"/>
      <c r="BN45" s="30"/>
      <c r="BO45" s="30"/>
      <c r="BP45" s="30"/>
      <c r="BQ45" s="30"/>
      <c r="BR45" s="30"/>
    </row>
    <row r="46" spans="1:70" s="9" customFormat="1" ht="14" customHeight="1" thickBot="1">
      <c r="A46" s="18"/>
      <c r="B46" s="109" t="s">
        <v>171</v>
      </c>
      <c r="C46" s="19"/>
      <c r="D46" s="19"/>
      <c r="E46" s="19"/>
      <c r="F46" s="114"/>
      <c r="G46" s="109" t="s">
        <v>44</v>
      </c>
      <c r="H46" s="109"/>
      <c r="I46" s="114"/>
      <c r="J46" s="109" t="s">
        <v>45</v>
      </c>
      <c r="K46" s="19"/>
      <c r="L46" s="19"/>
      <c r="M46" s="19"/>
      <c r="N46" s="19"/>
      <c r="O46" s="19"/>
      <c r="P46" s="19"/>
      <c r="Q46" s="19"/>
      <c r="R46" s="19"/>
      <c r="S46" s="19"/>
      <c r="T46" s="19"/>
      <c r="U46" s="19"/>
      <c r="V46" s="19"/>
      <c r="W46" s="19"/>
      <c r="X46" s="19"/>
      <c r="Y46" s="19"/>
      <c r="Z46" s="20"/>
      <c r="AC46" s="10">
        <v>45</v>
      </c>
      <c r="AS46" s="30"/>
      <c r="AT46" s="30"/>
      <c r="AU46" s="30"/>
      <c r="AV46" s="30"/>
      <c r="AW46" s="30"/>
      <c r="AX46" s="30"/>
      <c r="AY46" s="30"/>
      <c r="AZ46" s="30"/>
      <c r="BA46" s="30"/>
      <c r="BB46" s="30"/>
      <c r="BC46" s="30"/>
      <c r="BD46" s="30"/>
      <c r="BE46" s="30"/>
      <c r="BF46" s="30"/>
      <c r="BG46" s="30"/>
      <c r="BH46" s="30"/>
      <c r="BI46" s="30"/>
      <c r="BJ46" s="30"/>
      <c r="BK46" s="30"/>
      <c r="BL46" s="30"/>
      <c r="BM46" s="30"/>
      <c r="BN46" s="30"/>
      <c r="BO46" s="30"/>
      <c r="BP46" s="30"/>
      <c r="BQ46" s="30"/>
      <c r="BR46" s="30"/>
    </row>
    <row r="47" spans="1:70" s="9" customFormat="1" ht="14" customHeight="1">
      <c r="A47" s="18"/>
      <c r="B47" s="108"/>
      <c r="C47" s="19"/>
      <c r="D47" s="19"/>
      <c r="E47" s="19"/>
      <c r="F47" s="19"/>
      <c r="G47" s="19"/>
      <c r="H47" s="19"/>
      <c r="I47" s="19"/>
      <c r="J47" s="19"/>
      <c r="K47" s="19"/>
      <c r="L47" s="19"/>
      <c r="M47" s="19"/>
      <c r="N47" s="19"/>
      <c r="O47" s="19"/>
      <c r="P47" s="19"/>
      <c r="Q47" s="19"/>
      <c r="R47" s="19"/>
      <c r="S47" s="19"/>
      <c r="T47" s="19"/>
      <c r="U47" s="19"/>
      <c r="V47" s="19"/>
      <c r="W47" s="19"/>
      <c r="X47" s="19"/>
      <c r="Y47" s="19"/>
      <c r="Z47" s="20"/>
      <c r="AC47" s="10">
        <v>46</v>
      </c>
      <c r="AS47" s="30"/>
      <c r="AT47" s="30"/>
      <c r="AU47" s="30"/>
      <c r="AV47" s="30"/>
      <c r="AW47" s="30"/>
      <c r="AX47" s="30"/>
      <c r="AY47" s="30"/>
      <c r="AZ47" s="30"/>
      <c r="BA47" s="30"/>
      <c r="BB47" s="30"/>
      <c r="BC47" s="30"/>
      <c r="BD47" s="30"/>
      <c r="BE47" s="30"/>
      <c r="BF47" s="30"/>
      <c r="BG47" s="30"/>
      <c r="BH47" s="30"/>
      <c r="BI47" s="30"/>
      <c r="BJ47" s="30"/>
      <c r="BK47" s="30"/>
      <c r="BL47" s="30"/>
      <c r="BM47" s="30"/>
      <c r="BN47" s="30"/>
      <c r="BO47" s="30"/>
      <c r="BP47" s="30"/>
      <c r="BQ47" s="30"/>
      <c r="BR47" s="30"/>
    </row>
    <row r="48" spans="1:70" s="9" customFormat="1" ht="14" customHeight="1">
      <c r="A48" s="18"/>
      <c r="B48" s="19"/>
      <c r="C48" s="19"/>
      <c r="D48" s="19"/>
      <c r="E48" s="19"/>
      <c r="F48" s="19"/>
      <c r="G48" s="19"/>
      <c r="H48" s="19"/>
      <c r="I48" s="19"/>
      <c r="J48" s="19"/>
      <c r="K48" s="19"/>
      <c r="L48" s="19"/>
      <c r="M48" s="19"/>
      <c r="N48" s="19"/>
      <c r="O48" s="19"/>
      <c r="P48" s="19"/>
      <c r="Q48" s="19"/>
      <c r="R48" s="19"/>
      <c r="S48" s="19"/>
      <c r="T48" s="19"/>
      <c r="U48" s="19"/>
      <c r="V48" s="19"/>
      <c r="W48" s="19"/>
      <c r="X48" s="19"/>
      <c r="Y48" s="19"/>
      <c r="Z48" s="20"/>
      <c r="AC48" s="10">
        <v>47</v>
      </c>
      <c r="AD48" s="10"/>
      <c r="AE48" s="10"/>
      <c r="AS48" s="30"/>
      <c r="AT48" s="30"/>
      <c r="AU48" s="30"/>
      <c r="AV48" s="30"/>
      <c r="AW48" s="30"/>
      <c r="AX48" s="30"/>
      <c r="AY48" s="30"/>
      <c r="AZ48" s="30"/>
      <c r="BA48" s="30"/>
      <c r="BB48" s="30"/>
      <c r="BC48" s="30"/>
      <c r="BD48" s="30"/>
      <c r="BE48" s="30"/>
      <c r="BF48" s="30"/>
      <c r="BG48" s="30"/>
      <c r="BH48" s="30"/>
      <c r="BI48" s="30"/>
      <c r="BJ48" s="30"/>
      <c r="BK48" s="30"/>
      <c r="BL48" s="30"/>
      <c r="BM48" s="30"/>
      <c r="BN48" s="30"/>
      <c r="BO48" s="30"/>
      <c r="BP48" s="30"/>
      <c r="BQ48" s="30"/>
      <c r="BR48" s="30"/>
    </row>
    <row r="49" spans="1:29" ht="14" customHeight="1">
      <c r="A49" s="18"/>
      <c r="B49" s="19"/>
      <c r="C49" s="19"/>
      <c r="D49" s="19"/>
      <c r="E49" s="19"/>
      <c r="F49" s="19"/>
      <c r="G49" s="19"/>
      <c r="H49" s="19"/>
      <c r="I49" s="19"/>
      <c r="J49" s="19"/>
      <c r="K49" s="19"/>
      <c r="L49" s="19"/>
      <c r="M49" s="19"/>
      <c r="N49" s="19"/>
      <c r="O49" s="19"/>
      <c r="P49" s="19"/>
      <c r="Q49" s="19"/>
      <c r="R49" s="19"/>
      <c r="S49" s="19"/>
      <c r="T49" s="19"/>
      <c r="U49" s="19"/>
      <c r="V49" s="19"/>
      <c r="W49" s="19"/>
      <c r="X49" s="19"/>
      <c r="Y49" s="19"/>
      <c r="Z49" s="20"/>
      <c r="AC49" s="10">
        <v>48</v>
      </c>
    </row>
    <row r="50" spans="1:29" ht="14" customHeight="1">
      <c r="A50" s="21"/>
      <c r="B50" s="22"/>
      <c r="C50" s="22"/>
      <c r="D50" s="22"/>
      <c r="E50" s="22"/>
      <c r="F50" s="22"/>
      <c r="G50" s="22"/>
      <c r="H50" s="22"/>
      <c r="I50" s="22"/>
      <c r="J50" s="22"/>
      <c r="K50" s="22"/>
      <c r="L50" s="22"/>
      <c r="M50" s="22"/>
      <c r="N50" s="22"/>
      <c r="O50" s="22"/>
      <c r="P50" s="22"/>
      <c r="Q50" s="22"/>
      <c r="R50" s="22"/>
      <c r="S50" s="22"/>
      <c r="T50" s="22"/>
      <c r="U50" s="22"/>
      <c r="V50" s="22"/>
      <c r="W50" s="22"/>
      <c r="X50" s="22"/>
      <c r="Y50" s="22"/>
      <c r="Z50" s="23"/>
      <c r="AC50" s="10">
        <v>49</v>
      </c>
    </row>
    <row r="51" spans="1:29" ht="20.149999999999999" customHeight="1">
      <c r="AC51" s="10">
        <v>50</v>
      </c>
    </row>
    <row r="52" spans="1:29" ht="15" customHeight="1">
      <c r="AC52" s="10">
        <v>51</v>
      </c>
    </row>
    <row r="53" spans="1:29" ht="15" customHeight="1">
      <c r="AC53" s="10">
        <v>52</v>
      </c>
    </row>
    <row r="54" spans="1:29" ht="15" customHeight="1">
      <c r="AC54" s="10">
        <v>53</v>
      </c>
    </row>
    <row r="55" spans="1:29" ht="15" customHeight="1">
      <c r="AC55" s="10">
        <v>54</v>
      </c>
    </row>
    <row r="56" spans="1:29" ht="15" customHeight="1">
      <c r="AC56" s="10">
        <v>55</v>
      </c>
    </row>
    <row r="57" spans="1:29" ht="15" customHeight="1">
      <c r="AC57" s="10">
        <v>56</v>
      </c>
    </row>
    <row r="58" spans="1:29" ht="15" customHeight="1">
      <c r="AC58" s="10">
        <v>57</v>
      </c>
    </row>
    <row r="59" spans="1:29" ht="15" customHeight="1">
      <c r="AC59" s="10">
        <v>58</v>
      </c>
    </row>
    <row r="60" spans="1:29" ht="15" customHeight="1">
      <c r="AC60" s="10">
        <v>59</v>
      </c>
    </row>
    <row r="61" spans="1:29" ht="15" customHeight="1">
      <c r="AC61" s="10">
        <v>60</v>
      </c>
    </row>
    <row r="62" spans="1:29" ht="15" customHeight="1">
      <c r="AC62" s="10">
        <v>61</v>
      </c>
    </row>
    <row r="63" spans="1:29" ht="15" customHeight="1">
      <c r="AC63" s="10">
        <v>62</v>
      </c>
    </row>
    <row r="64" spans="1:29" ht="15" customHeight="1">
      <c r="AC64" s="10">
        <v>63</v>
      </c>
    </row>
    <row r="65" spans="29:29" ht="15" customHeight="1">
      <c r="AC65" s="10">
        <v>64</v>
      </c>
    </row>
    <row r="66" spans="29:29" ht="15" customHeight="1">
      <c r="AC66" s="10">
        <v>65</v>
      </c>
    </row>
    <row r="67" spans="29:29" ht="15" customHeight="1">
      <c r="AC67" s="10">
        <v>66</v>
      </c>
    </row>
    <row r="68" spans="29:29" ht="15" customHeight="1">
      <c r="AC68" s="10">
        <v>67</v>
      </c>
    </row>
    <row r="69" spans="29:29" ht="15" customHeight="1">
      <c r="AC69" s="10">
        <v>68</v>
      </c>
    </row>
    <row r="70" spans="29:29" ht="15" customHeight="1">
      <c r="AC70" s="10">
        <v>69</v>
      </c>
    </row>
    <row r="71" spans="29:29" ht="15" customHeight="1">
      <c r="AC71" s="10">
        <v>70</v>
      </c>
    </row>
    <row r="72" spans="29:29" ht="15" customHeight="1">
      <c r="AC72" s="10">
        <v>71</v>
      </c>
    </row>
    <row r="73" spans="29:29" ht="15" customHeight="1">
      <c r="AC73" s="10">
        <v>72</v>
      </c>
    </row>
    <row r="74" spans="29:29" ht="15" customHeight="1">
      <c r="AC74" s="10">
        <v>73</v>
      </c>
    </row>
    <row r="75" spans="29:29" ht="15" customHeight="1">
      <c r="AC75" s="10">
        <v>74</v>
      </c>
    </row>
    <row r="76" spans="29:29" ht="15" customHeight="1">
      <c r="AC76" s="10">
        <v>75</v>
      </c>
    </row>
    <row r="77" spans="29:29" ht="15" customHeight="1">
      <c r="AC77" s="10">
        <v>76</v>
      </c>
    </row>
    <row r="78" spans="29:29" ht="15" customHeight="1">
      <c r="AC78" s="10">
        <v>77</v>
      </c>
    </row>
    <row r="79" spans="29:29" ht="15" customHeight="1">
      <c r="AC79" s="10">
        <v>78</v>
      </c>
    </row>
    <row r="80" spans="29:29" ht="15" customHeight="1">
      <c r="AC80" s="10">
        <v>79</v>
      </c>
    </row>
    <row r="81" spans="29:29" ht="15" customHeight="1">
      <c r="AC81" s="10">
        <v>80</v>
      </c>
    </row>
    <row r="82" spans="29:29" ht="15" customHeight="1">
      <c r="AC82" s="10">
        <v>81</v>
      </c>
    </row>
    <row r="83" spans="29:29" ht="15" customHeight="1">
      <c r="AC83" s="10">
        <v>82</v>
      </c>
    </row>
    <row r="84" spans="29:29" ht="15" customHeight="1">
      <c r="AC84" s="10">
        <v>83</v>
      </c>
    </row>
    <row r="85" spans="29:29" ht="15" customHeight="1">
      <c r="AC85" s="10">
        <v>84</v>
      </c>
    </row>
    <row r="86" spans="29:29" ht="15" customHeight="1">
      <c r="AC86" s="10">
        <v>85</v>
      </c>
    </row>
    <row r="87" spans="29:29" ht="15" customHeight="1">
      <c r="AC87" s="10">
        <v>86</v>
      </c>
    </row>
    <row r="88" spans="29:29" ht="15" customHeight="1">
      <c r="AC88" s="10">
        <v>87</v>
      </c>
    </row>
    <row r="89" spans="29:29" ht="15" customHeight="1">
      <c r="AC89" s="10">
        <v>88</v>
      </c>
    </row>
    <row r="90" spans="29:29" ht="15" customHeight="1">
      <c r="AC90" s="10">
        <v>89</v>
      </c>
    </row>
    <row r="91" spans="29:29" ht="15" customHeight="1">
      <c r="AC91" s="10">
        <v>90</v>
      </c>
    </row>
    <row r="92" spans="29:29" ht="15" customHeight="1">
      <c r="AC92" s="10">
        <v>91</v>
      </c>
    </row>
    <row r="93" spans="29:29" ht="15" customHeight="1">
      <c r="AC93" s="10">
        <v>92</v>
      </c>
    </row>
    <row r="94" spans="29:29" ht="15" customHeight="1">
      <c r="AC94" s="10">
        <v>93</v>
      </c>
    </row>
    <row r="95" spans="29:29" ht="15" customHeight="1">
      <c r="AC95" s="10">
        <v>94</v>
      </c>
    </row>
    <row r="96" spans="29:29" ht="15" customHeight="1">
      <c r="AC96" s="10">
        <v>95</v>
      </c>
    </row>
    <row r="97" spans="29:29" ht="15" customHeight="1">
      <c r="AC97" s="10">
        <v>96</v>
      </c>
    </row>
    <row r="98" spans="29:29" ht="15" customHeight="1">
      <c r="AC98" s="10">
        <v>97</v>
      </c>
    </row>
    <row r="99" spans="29:29" ht="15" customHeight="1">
      <c r="AC99" s="10">
        <v>98</v>
      </c>
    </row>
    <row r="100" spans="29:29" ht="15" customHeight="1">
      <c r="AC100" s="10">
        <v>99</v>
      </c>
    </row>
    <row r="101" spans="29:29" ht="15" customHeight="1">
      <c r="AC101" s="10">
        <v>100</v>
      </c>
    </row>
    <row r="102" spans="29:29" ht="15" customHeight="1">
      <c r="AC102" s="10">
        <v>101</v>
      </c>
    </row>
    <row r="103" spans="29:29" ht="15" customHeight="1">
      <c r="AC103" s="10">
        <v>102</v>
      </c>
    </row>
    <row r="104" spans="29:29" ht="15" customHeight="1">
      <c r="AC104" s="10">
        <v>103</v>
      </c>
    </row>
    <row r="105" spans="29:29" ht="15" customHeight="1">
      <c r="AC105" s="10">
        <v>104</v>
      </c>
    </row>
    <row r="106" spans="29:29" ht="15" customHeight="1">
      <c r="AC106" s="10">
        <v>105</v>
      </c>
    </row>
    <row r="107" spans="29:29" ht="15" customHeight="1">
      <c r="AC107" s="10">
        <v>106</v>
      </c>
    </row>
    <row r="108" spans="29:29" ht="15" customHeight="1">
      <c r="AC108" s="10">
        <v>107</v>
      </c>
    </row>
    <row r="109" spans="29:29" ht="15" customHeight="1">
      <c r="AC109" s="10">
        <v>108</v>
      </c>
    </row>
    <row r="110" spans="29:29" ht="15" customHeight="1">
      <c r="AC110" s="10">
        <v>109</v>
      </c>
    </row>
    <row r="111" spans="29:29" ht="15" customHeight="1">
      <c r="AC111" s="10">
        <v>110</v>
      </c>
    </row>
    <row r="112" spans="29:29" ht="15" customHeight="1">
      <c r="AC112" s="10">
        <v>111</v>
      </c>
    </row>
    <row r="113" spans="29:29" ht="15" customHeight="1">
      <c r="AC113" s="10">
        <v>112</v>
      </c>
    </row>
    <row r="114" spans="29:29" ht="15" customHeight="1">
      <c r="AC114" s="10">
        <v>113</v>
      </c>
    </row>
    <row r="115" spans="29:29" ht="15" customHeight="1">
      <c r="AC115" s="10">
        <v>114</v>
      </c>
    </row>
    <row r="116" spans="29:29" ht="15" customHeight="1">
      <c r="AC116" s="10">
        <v>115</v>
      </c>
    </row>
    <row r="117" spans="29:29" ht="15" customHeight="1">
      <c r="AC117" s="10">
        <v>116</v>
      </c>
    </row>
    <row r="118" spans="29:29" ht="15" customHeight="1">
      <c r="AC118" s="10">
        <v>117</v>
      </c>
    </row>
    <row r="119" spans="29:29" ht="15" customHeight="1">
      <c r="AC119" s="10">
        <v>118</v>
      </c>
    </row>
    <row r="120" spans="29:29" ht="15" customHeight="1">
      <c r="AC120" s="10">
        <v>119</v>
      </c>
    </row>
    <row r="121" spans="29:29" ht="15" customHeight="1">
      <c r="AC121" s="10">
        <v>120</v>
      </c>
    </row>
    <row r="122" spans="29:29" ht="15" customHeight="1">
      <c r="AC122" s="10">
        <v>121</v>
      </c>
    </row>
    <row r="123" spans="29:29" ht="15" customHeight="1">
      <c r="AC123" s="10">
        <v>122</v>
      </c>
    </row>
    <row r="124" spans="29:29" ht="15" customHeight="1">
      <c r="AC124" s="10">
        <v>123</v>
      </c>
    </row>
    <row r="125" spans="29:29" ht="15" customHeight="1">
      <c r="AC125" s="10">
        <v>124</v>
      </c>
    </row>
    <row r="126" spans="29:29" ht="15" customHeight="1">
      <c r="AC126" s="10">
        <v>125</v>
      </c>
    </row>
    <row r="127" spans="29:29" ht="15" customHeight="1">
      <c r="AC127" s="10">
        <v>126</v>
      </c>
    </row>
    <row r="128" spans="29:29" ht="15" customHeight="1">
      <c r="AC128" s="10">
        <v>127</v>
      </c>
    </row>
    <row r="129" spans="29:29" ht="15" customHeight="1">
      <c r="AC129" s="10">
        <v>128</v>
      </c>
    </row>
    <row r="130" spans="29:29" ht="15" customHeight="1">
      <c r="AC130" s="10">
        <v>129</v>
      </c>
    </row>
    <row r="131" spans="29:29" ht="15" customHeight="1">
      <c r="AC131" s="10">
        <v>130</v>
      </c>
    </row>
    <row r="132" spans="29:29" ht="15" customHeight="1">
      <c r="AC132" s="10">
        <v>131</v>
      </c>
    </row>
    <row r="133" spans="29:29" ht="15" customHeight="1">
      <c r="AC133" s="10">
        <v>132</v>
      </c>
    </row>
    <row r="134" spans="29:29" ht="15" customHeight="1">
      <c r="AC134" s="10">
        <v>133</v>
      </c>
    </row>
    <row r="135" spans="29:29" ht="15" customHeight="1">
      <c r="AC135" s="10">
        <v>134</v>
      </c>
    </row>
    <row r="136" spans="29:29" ht="15" customHeight="1">
      <c r="AC136" s="10">
        <v>135</v>
      </c>
    </row>
    <row r="137" spans="29:29" ht="15" customHeight="1">
      <c r="AC137" s="10">
        <v>136</v>
      </c>
    </row>
    <row r="138" spans="29:29" ht="15" customHeight="1">
      <c r="AC138" s="10">
        <v>137</v>
      </c>
    </row>
    <row r="139" spans="29:29" ht="15" customHeight="1">
      <c r="AC139" s="10">
        <v>138</v>
      </c>
    </row>
    <row r="140" spans="29:29" ht="15" customHeight="1">
      <c r="AC140" s="10">
        <v>139</v>
      </c>
    </row>
    <row r="141" spans="29:29" ht="15" customHeight="1">
      <c r="AC141" s="10">
        <v>140</v>
      </c>
    </row>
    <row r="142" spans="29:29" ht="15" customHeight="1">
      <c r="AC142" s="10">
        <v>141</v>
      </c>
    </row>
    <row r="143" spans="29:29" ht="15" customHeight="1">
      <c r="AC143" s="10">
        <v>142</v>
      </c>
    </row>
    <row r="144" spans="29:29" ht="15" customHeight="1">
      <c r="AC144" s="10">
        <v>143</v>
      </c>
    </row>
    <row r="145" spans="29:29" ht="15" customHeight="1">
      <c r="AC145" s="10">
        <v>144</v>
      </c>
    </row>
    <row r="146" spans="29:29" ht="15" customHeight="1">
      <c r="AC146" s="10">
        <v>145</v>
      </c>
    </row>
    <row r="147" spans="29:29" ht="15" customHeight="1">
      <c r="AC147" s="10">
        <v>146</v>
      </c>
    </row>
    <row r="148" spans="29:29" ht="15" customHeight="1">
      <c r="AC148" s="10">
        <v>147</v>
      </c>
    </row>
    <row r="149" spans="29:29" ht="15" customHeight="1">
      <c r="AC149" s="10">
        <v>148</v>
      </c>
    </row>
    <row r="150" spans="29:29" ht="15" customHeight="1">
      <c r="AC150" s="10">
        <v>149</v>
      </c>
    </row>
    <row r="151" spans="29:29" ht="15" customHeight="1">
      <c r="AC151" s="10">
        <v>150</v>
      </c>
    </row>
    <row r="152" spans="29:29" ht="15" customHeight="1">
      <c r="AC152" s="10">
        <v>151</v>
      </c>
    </row>
    <row r="153" spans="29:29" ht="15" customHeight="1">
      <c r="AC153" s="10">
        <v>152</v>
      </c>
    </row>
    <row r="154" spans="29:29" ht="15" customHeight="1">
      <c r="AC154" s="10">
        <v>153</v>
      </c>
    </row>
    <row r="155" spans="29:29" ht="15" customHeight="1">
      <c r="AC155" s="10">
        <v>154</v>
      </c>
    </row>
    <row r="156" spans="29:29" ht="15" customHeight="1">
      <c r="AC156" s="10">
        <v>155</v>
      </c>
    </row>
    <row r="157" spans="29:29" ht="15" customHeight="1">
      <c r="AC157" s="10">
        <v>156</v>
      </c>
    </row>
    <row r="158" spans="29:29" ht="15" customHeight="1">
      <c r="AC158" s="10">
        <v>157</v>
      </c>
    </row>
    <row r="159" spans="29:29" ht="15" customHeight="1">
      <c r="AC159" s="10">
        <v>158</v>
      </c>
    </row>
    <row r="160" spans="29:29" ht="15" customHeight="1">
      <c r="AC160" s="10">
        <v>159</v>
      </c>
    </row>
    <row r="161" spans="29:29" ht="15" customHeight="1">
      <c r="AC161" s="10">
        <v>160</v>
      </c>
    </row>
    <row r="162" spans="29:29">
      <c r="AC162" s="10">
        <v>161</v>
      </c>
    </row>
    <row r="163" spans="29:29">
      <c r="AC163" s="10">
        <v>162</v>
      </c>
    </row>
    <row r="164" spans="29:29">
      <c r="AC164" s="10">
        <v>163</v>
      </c>
    </row>
    <row r="165" spans="29:29">
      <c r="AC165" s="10">
        <v>164</v>
      </c>
    </row>
    <row r="166" spans="29:29">
      <c r="AC166" s="10">
        <v>165</v>
      </c>
    </row>
    <row r="167" spans="29:29">
      <c r="AC167" s="10">
        <v>166</v>
      </c>
    </row>
    <row r="168" spans="29:29">
      <c r="AC168" s="10">
        <v>167</v>
      </c>
    </row>
    <row r="169" spans="29:29">
      <c r="AC169" s="10">
        <v>168</v>
      </c>
    </row>
    <row r="170" spans="29:29">
      <c r="AC170" s="10">
        <v>169</v>
      </c>
    </row>
    <row r="171" spans="29:29">
      <c r="AC171" s="10">
        <v>170</v>
      </c>
    </row>
    <row r="172" spans="29:29">
      <c r="AC172" s="10">
        <v>171</v>
      </c>
    </row>
    <row r="173" spans="29:29">
      <c r="AC173" s="10">
        <v>172</v>
      </c>
    </row>
    <row r="174" spans="29:29">
      <c r="AC174" s="10">
        <v>173</v>
      </c>
    </row>
    <row r="175" spans="29:29">
      <c r="AC175" s="10">
        <v>174</v>
      </c>
    </row>
    <row r="176" spans="29:29">
      <c r="AC176" s="10">
        <v>175</v>
      </c>
    </row>
    <row r="177" spans="29:29">
      <c r="AC177" s="10">
        <v>176</v>
      </c>
    </row>
    <row r="178" spans="29:29">
      <c r="AC178" s="10">
        <v>177</v>
      </c>
    </row>
    <row r="179" spans="29:29">
      <c r="AC179" s="10">
        <v>178</v>
      </c>
    </row>
    <row r="180" spans="29:29">
      <c r="AC180" s="10">
        <v>179</v>
      </c>
    </row>
    <row r="181" spans="29:29">
      <c r="AC181" s="10">
        <v>180</v>
      </c>
    </row>
    <row r="182" spans="29:29">
      <c r="AC182" s="10">
        <v>181</v>
      </c>
    </row>
    <row r="183" spans="29:29">
      <c r="AC183" s="10">
        <v>182</v>
      </c>
    </row>
    <row r="184" spans="29:29">
      <c r="AC184" s="10">
        <v>183</v>
      </c>
    </row>
    <row r="185" spans="29:29">
      <c r="AC185" s="10">
        <v>184</v>
      </c>
    </row>
    <row r="186" spans="29:29">
      <c r="AC186" s="10">
        <v>185</v>
      </c>
    </row>
    <row r="187" spans="29:29">
      <c r="AC187" s="10">
        <v>186</v>
      </c>
    </row>
    <row r="188" spans="29:29">
      <c r="AC188" s="10">
        <v>187</v>
      </c>
    </row>
    <row r="189" spans="29:29">
      <c r="AC189" s="10">
        <v>188</v>
      </c>
    </row>
    <row r="190" spans="29:29">
      <c r="AC190" s="10">
        <v>189</v>
      </c>
    </row>
    <row r="191" spans="29:29">
      <c r="AC191" s="10">
        <v>190</v>
      </c>
    </row>
    <row r="192" spans="29:29">
      <c r="AC192" s="10">
        <v>191</v>
      </c>
    </row>
    <row r="193" spans="29:29">
      <c r="AC193" s="10">
        <v>192</v>
      </c>
    </row>
    <row r="194" spans="29:29">
      <c r="AC194" s="10">
        <v>193</v>
      </c>
    </row>
    <row r="195" spans="29:29">
      <c r="AC195" s="10">
        <v>194</v>
      </c>
    </row>
    <row r="196" spans="29:29">
      <c r="AC196" s="10">
        <v>195</v>
      </c>
    </row>
    <row r="197" spans="29:29">
      <c r="AC197" s="10">
        <v>196</v>
      </c>
    </row>
    <row r="198" spans="29:29">
      <c r="AC198" s="10">
        <v>197</v>
      </c>
    </row>
    <row r="199" spans="29:29">
      <c r="AC199" s="10">
        <v>198</v>
      </c>
    </row>
    <row r="200" spans="29:29">
      <c r="AC200" s="10">
        <v>199</v>
      </c>
    </row>
    <row r="201" spans="29:29">
      <c r="AC201" s="10">
        <v>200</v>
      </c>
    </row>
    <row r="202" spans="29:29">
      <c r="AC202" s="10">
        <v>201</v>
      </c>
    </row>
    <row r="203" spans="29:29">
      <c r="AC203" s="10">
        <v>202</v>
      </c>
    </row>
    <row r="204" spans="29:29">
      <c r="AC204" s="10">
        <v>203</v>
      </c>
    </row>
    <row r="205" spans="29:29">
      <c r="AC205" s="10">
        <v>204</v>
      </c>
    </row>
    <row r="206" spans="29:29">
      <c r="AC206" s="10">
        <v>205</v>
      </c>
    </row>
    <row r="207" spans="29:29">
      <c r="AC207" s="10">
        <v>206</v>
      </c>
    </row>
    <row r="208" spans="29:29">
      <c r="AC208" s="10">
        <v>207</v>
      </c>
    </row>
    <row r="209" spans="29:29">
      <c r="AC209" s="10">
        <v>208</v>
      </c>
    </row>
    <row r="210" spans="29:29">
      <c r="AC210" s="10">
        <v>209</v>
      </c>
    </row>
    <row r="211" spans="29:29">
      <c r="AC211" s="10">
        <v>210</v>
      </c>
    </row>
    <row r="212" spans="29:29">
      <c r="AC212" s="10">
        <v>211</v>
      </c>
    </row>
    <row r="213" spans="29:29">
      <c r="AC213" s="10">
        <v>212</v>
      </c>
    </row>
    <row r="214" spans="29:29">
      <c r="AC214" s="10">
        <v>213</v>
      </c>
    </row>
    <row r="215" spans="29:29">
      <c r="AC215" s="10">
        <v>214</v>
      </c>
    </row>
    <row r="216" spans="29:29">
      <c r="AC216" s="10">
        <v>215</v>
      </c>
    </row>
    <row r="217" spans="29:29">
      <c r="AC217" s="10">
        <v>216</v>
      </c>
    </row>
    <row r="218" spans="29:29">
      <c r="AC218" s="10">
        <v>217</v>
      </c>
    </row>
    <row r="219" spans="29:29">
      <c r="AC219" s="10">
        <v>218</v>
      </c>
    </row>
    <row r="220" spans="29:29">
      <c r="AC220" s="10">
        <v>219</v>
      </c>
    </row>
    <row r="221" spans="29:29">
      <c r="AC221" s="10">
        <v>220</v>
      </c>
    </row>
    <row r="222" spans="29:29">
      <c r="AC222" s="10">
        <v>221</v>
      </c>
    </row>
    <row r="223" spans="29:29">
      <c r="AC223" s="10">
        <v>222</v>
      </c>
    </row>
    <row r="224" spans="29:29">
      <c r="AC224" s="10">
        <v>223</v>
      </c>
    </row>
    <row r="225" spans="29:29">
      <c r="AC225" s="10">
        <v>224</v>
      </c>
    </row>
    <row r="226" spans="29:29">
      <c r="AC226" s="10">
        <v>225</v>
      </c>
    </row>
    <row r="227" spans="29:29">
      <c r="AC227" s="10">
        <v>226</v>
      </c>
    </row>
    <row r="228" spans="29:29">
      <c r="AC228" s="10">
        <v>227</v>
      </c>
    </row>
    <row r="229" spans="29:29">
      <c r="AC229" s="10">
        <v>228</v>
      </c>
    </row>
    <row r="230" spans="29:29">
      <c r="AC230" s="10">
        <v>229</v>
      </c>
    </row>
    <row r="231" spans="29:29">
      <c r="AC231" s="10">
        <v>230</v>
      </c>
    </row>
    <row r="232" spans="29:29">
      <c r="AC232" s="10">
        <v>231</v>
      </c>
    </row>
    <row r="233" spans="29:29">
      <c r="AC233" s="10">
        <v>232</v>
      </c>
    </row>
    <row r="234" spans="29:29">
      <c r="AC234" s="10">
        <v>233</v>
      </c>
    </row>
    <row r="235" spans="29:29">
      <c r="AC235" s="10">
        <v>234</v>
      </c>
    </row>
    <row r="236" spans="29:29">
      <c r="AC236" s="10">
        <v>235</v>
      </c>
    </row>
    <row r="237" spans="29:29">
      <c r="AC237" s="10">
        <v>236</v>
      </c>
    </row>
    <row r="238" spans="29:29">
      <c r="AC238" s="10">
        <v>237</v>
      </c>
    </row>
    <row r="239" spans="29:29">
      <c r="AC239" s="10">
        <v>238</v>
      </c>
    </row>
    <row r="240" spans="29:29">
      <c r="AC240" s="10">
        <v>239</v>
      </c>
    </row>
    <row r="241" spans="29:29">
      <c r="AC241" s="10">
        <v>240</v>
      </c>
    </row>
    <row r="242" spans="29:29">
      <c r="AC242" s="10">
        <v>241</v>
      </c>
    </row>
    <row r="243" spans="29:29">
      <c r="AC243" s="10">
        <v>242</v>
      </c>
    </row>
    <row r="244" spans="29:29">
      <c r="AC244" s="10">
        <v>243</v>
      </c>
    </row>
    <row r="245" spans="29:29">
      <c r="AC245" s="10">
        <v>244</v>
      </c>
    </row>
    <row r="246" spans="29:29">
      <c r="AC246" s="10">
        <v>245</v>
      </c>
    </row>
    <row r="247" spans="29:29">
      <c r="AC247" s="10">
        <v>246</v>
      </c>
    </row>
    <row r="248" spans="29:29">
      <c r="AC248" s="10">
        <v>247</v>
      </c>
    </row>
    <row r="249" spans="29:29">
      <c r="AC249" s="10">
        <v>248</v>
      </c>
    </row>
    <row r="250" spans="29:29">
      <c r="AC250" s="10">
        <v>249</v>
      </c>
    </row>
    <row r="251" spans="29:29">
      <c r="AC251" s="10">
        <v>250</v>
      </c>
    </row>
    <row r="252" spans="29:29">
      <c r="AC252" s="10">
        <v>251</v>
      </c>
    </row>
    <row r="253" spans="29:29">
      <c r="AC253" s="10">
        <v>252</v>
      </c>
    </row>
    <row r="254" spans="29:29">
      <c r="AC254" s="10">
        <v>253</v>
      </c>
    </row>
    <row r="255" spans="29:29">
      <c r="AC255" s="10">
        <v>254</v>
      </c>
    </row>
    <row r="256" spans="29:29">
      <c r="AC256" s="10">
        <v>255</v>
      </c>
    </row>
    <row r="257" spans="29:29">
      <c r="AC257" s="10">
        <v>256</v>
      </c>
    </row>
    <row r="258" spans="29:29">
      <c r="AC258" s="10">
        <v>257</v>
      </c>
    </row>
    <row r="259" spans="29:29">
      <c r="AC259" s="10">
        <v>258</v>
      </c>
    </row>
    <row r="260" spans="29:29">
      <c r="AC260" s="10">
        <v>259</v>
      </c>
    </row>
    <row r="261" spans="29:29">
      <c r="AC261" s="10">
        <v>260</v>
      </c>
    </row>
    <row r="262" spans="29:29">
      <c r="AC262" s="10">
        <v>261</v>
      </c>
    </row>
    <row r="263" spans="29:29">
      <c r="AC263" s="10">
        <v>262</v>
      </c>
    </row>
    <row r="264" spans="29:29">
      <c r="AC264" s="10">
        <v>263</v>
      </c>
    </row>
    <row r="265" spans="29:29">
      <c r="AC265" s="10">
        <v>264</v>
      </c>
    </row>
    <row r="266" spans="29:29">
      <c r="AC266" s="10">
        <v>265</v>
      </c>
    </row>
    <row r="267" spans="29:29">
      <c r="AC267" s="10">
        <v>266</v>
      </c>
    </row>
    <row r="268" spans="29:29">
      <c r="AC268" s="10">
        <v>267</v>
      </c>
    </row>
    <row r="269" spans="29:29">
      <c r="AC269" s="10">
        <v>268</v>
      </c>
    </row>
    <row r="270" spans="29:29">
      <c r="AC270" s="10">
        <v>269</v>
      </c>
    </row>
    <row r="271" spans="29:29">
      <c r="AC271" s="10">
        <v>270</v>
      </c>
    </row>
    <row r="272" spans="29:29">
      <c r="AC272" s="10">
        <v>271</v>
      </c>
    </row>
    <row r="273" spans="29:29">
      <c r="AC273" s="10">
        <v>272</v>
      </c>
    </row>
    <row r="274" spans="29:29">
      <c r="AC274" s="10">
        <v>273</v>
      </c>
    </row>
    <row r="275" spans="29:29">
      <c r="AC275" s="10">
        <v>274</v>
      </c>
    </row>
    <row r="276" spans="29:29">
      <c r="AC276" s="10">
        <v>275</v>
      </c>
    </row>
    <row r="277" spans="29:29">
      <c r="AC277" s="10">
        <v>276</v>
      </c>
    </row>
    <row r="278" spans="29:29">
      <c r="AC278" s="10">
        <v>277</v>
      </c>
    </row>
    <row r="279" spans="29:29">
      <c r="AC279" s="10">
        <v>278</v>
      </c>
    </row>
    <row r="280" spans="29:29">
      <c r="AC280" s="10">
        <v>279</v>
      </c>
    </row>
    <row r="281" spans="29:29">
      <c r="AC281" s="10">
        <v>280</v>
      </c>
    </row>
    <row r="282" spans="29:29">
      <c r="AC282" s="10">
        <v>281</v>
      </c>
    </row>
    <row r="283" spans="29:29">
      <c r="AC283" s="10">
        <v>282</v>
      </c>
    </row>
    <row r="284" spans="29:29">
      <c r="AC284" s="10">
        <v>283</v>
      </c>
    </row>
    <row r="285" spans="29:29">
      <c r="AC285" s="10">
        <v>284</v>
      </c>
    </row>
    <row r="286" spans="29:29">
      <c r="AC286" s="10">
        <v>285</v>
      </c>
    </row>
    <row r="287" spans="29:29">
      <c r="AC287" s="10">
        <v>286</v>
      </c>
    </row>
    <row r="288" spans="29:29">
      <c r="AC288" s="10">
        <v>287</v>
      </c>
    </row>
    <row r="289" spans="29:29">
      <c r="AC289" s="10">
        <v>288</v>
      </c>
    </row>
    <row r="290" spans="29:29">
      <c r="AC290" s="10">
        <v>289</v>
      </c>
    </row>
    <row r="291" spans="29:29">
      <c r="AC291" s="10">
        <v>290</v>
      </c>
    </row>
    <row r="292" spans="29:29">
      <c r="AC292" s="10">
        <v>291</v>
      </c>
    </row>
    <row r="293" spans="29:29">
      <c r="AC293" s="10">
        <v>292</v>
      </c>
    </row>
    <row r="294" spans="29:29">
      <c r="AC294" s="10">
        <v>293</v>
      </c>
    </row>
    <row r="295" spans="29:29">
      <c r="AC295" s="10">
        <v>294</v>
      </c>
    </row>
    <row r="296" spans="29:29">
      <c r="AC296" s="10">
        <v>295</v>
      </c>
    </row>
    <row r="297" spans="29:29">
      <c r="AC297" s="10">
        <v>296</v>
      </c>
    </row>
    <row r="298" spans="29:29">
      <c r="AC298" s="10">
        <v>297</v>
      </c>
    </row>
    <row r="299" spans="29:29">
      <c r="AC299" s="10">
        <v>298</v>
      </c>
    </row>
    <row r="300" spans="29:29">
      <c r="AC300" s="10">
        <v>299</v>
      </c>
    </row>
    <row r="301" spans="29:29">
      <c r="AC301" s="10">
        <v>300</v>
      </c>
    </row>
    <row r="302" spans="29:29">
      <c r="AC302" s="10">
        <v>301</v>
      </c>
    </row>
    <row r="303" spans="29:29">
      <c r="AC303" s="10">
        <v>302</v>
      </c>
    </row>
    <row r="304" spans="29:29">
      <c r="AC304" s="10">
        <v>303</v>
      </c>
    </row>
    <row r="305" spans="29:29">
      <c r="AC305" s="10">
        <v>304</v>
      </c>
    </row>
    <row r="306" spans="29:29">
      <c r="AC306" s="10">
        <v>305</v>
      </c>
    </row>
    <row r="307" spans="29:29">
      <c r="AC307" s="10">
        <v>306</v>
      </c>
    </row>
    <row r="308" spans="29:29">
      <c r="AC308" s="10">
        <v>307</v>
      </c>
    </row>
    <row r="309" spans="29:29">
      <c r="AC309" s="10">
        <v>308</v>
      </c>
    </row>
    <row r="310" spans="29:29">
      <c r="AC310" s="10">
        <v>309</v>
      </c>
    </row>
    <row r="311" spans="29:29">
      <c r="AC311" s="10">
        <v>310</v>
      </c>
    </row>
    <row r="312" spans="29:29">
      <c r="AC312" s="10">
        <v>311</v>
      </c>
    </row>
    <row r="313" spans="29:29">
      <c r="AC313" s="10">
        <v>312</v>
      </c>
    </row>
    <row r="314" spans="29:29">
      <c r="AC314" s="10">
        <v>313</v>
      </c>
    </row>
    <row r="315" spans="29:29">
      <c r="AC315" s="10">
        <v>314</v>
      </c>
    </row>
    <row r="316" spans="29:29">
      <c r="AC316" s="10">
        <v>315</v>
      </c>
    </row>
    <row r="317" spans="29:29">
      <c r="AC317" s="10">
        <v>316</v>
      </c>
    </row>
    <row r="318" spans="29:29">
      <c r="AC318" s="10">
        <v>317</v>
      </c>
    </row>
    <row r="319" spans="29:29">
      <c r="AC319" s="10">
        <v>318</v>
      </c>
    </row>
    <row r="320" spans="29:29">
      <c r="AC320" s="10">
        <v>319</v>
      </c>
    </row>
    <row r="321" spans="29:29">
      <c r="AC321" s="10">
        <v>320</v>
      </c>
    </row>
    <row r="322" spans="29:29">
      <c r="AC322" s="10">
        <v>321</v>
      </c>
    </row>
    <row r="323" spans="29:29">
      <c r="AC323" s="10">
        <v>322</v>
      </c>
    </row>
    <row r="324" spans="29:29">
      <c r="AC324" s="10">
        <v>323</v>
      </c>
    </row>
    <row r="325" spans="29:29">
      <c r="AC325" s="10">
        <v>324</v>
      </c>
    </row>
    <row r="326" spans="29:29">
      <c r="AC326" s="10">
        <v>325</v>
      </c>
    </row>
    <row r="327" spans="29:29">
      <c r="AC327" s="10">
        <v>326</v>
      </c>
    </row>
    <row r="328" spans="29:29">
      <c r="AC328" s="10">
        <v>327</v>
      </c>
    </row>
    <row r="329" spans="29:29">
      <c r="AC329" s="10">
        <v>328</v>
      </c>
    </row>
    <row r="330" spans="29:29">
      <c r="AC330" s="10">
        <v>329</v>
      </c>
    </row>
    <row r="331" spans="29:29">
      <c r="AC331" s="10">
        <v>330</v>
      </c>
    </row>
    <row r="332" spans="29:29">
      <c r="AC332" s="10">
        <v>331</v>
      </c>
    </row>
    <row r="333" spans="29:29">
      <c r="AC333" s="10">
        <v>332</v>
      </c>
    </row>
    <row r="334" spans="29:29">
      <c r="AC334" s="10">
        <v>333</v>
      </c>
    </row>
    <row r="335" spans="29:29">
      <c r="AC335" s="10">
        <v>334</v>
      </c>
    </row>
    <row r="336" spans="29:29">
      <c r="AC336" s="10">
        <v>335</v>
      </c>
    </row>
    <row r="337" spans="29:29">
      <c r="AC337" s="10">
        <v>336</v>
      </c>
    </row>
    <row r="338" spans="29:29">
      <c r="AC338" s="10">
        <v>337</v>
      </c>
    </row>
    <row r="339" spans="29:29">
      <c r="AC339" s="10">
        <v>338</v>
      </c>
    </row>
    <row r="340" spans="29:29">
      <c r="AC340" s="10">
        <v>339</v>
      </c>
    </row>
    <row r="341" spans="29:29">
      <c r="AC341" s="10">
        <v>340</v>
      </c>
    </row>
    <row r="342" spans="29:29">
      <c r="AC342" s="10">
        <v>341</v>
      </c>
    </row>
    <row r="343" spans="29:29">
      <c r="AC343" s="10">
        <v>342</v>
      </c>
    </row>
    <row r="344" spans="29:29">
      <c r="AC344" s="10">
        <v>343</v>
      </c>
    </row>
    <row r="345" spans="29:29">
      <c r="AC345" s="10">
        <v>344</v>
      </c>
    </row>
    <row r="346" spans="29:29">
      <c r="AC346" s="10">
        <v>345</v>
      </c>
    </row>
    <row r="347" spans="29:29">
      <c r="AC347" s="10">
        <v>346</v>
      </c>
    </row>
    <row r="348" spans="29:29">
      <c r="AC348" s="10">
        <v>347</v>
      </c>
    </row>
    <row r="349" spans="29:29">
      <c r="AC349" s="10">
        <v>348</v>
      </c>
    </row>
    <row r="350" spans="29:29">
      <c r="AC350" s="10">
        <v>349</v>
      </c>
    </row>
    <row r="351" spans="29:29">
      <c r="AC351" s="10">
        <v>350</v>
      </c>
    </row>
    <row r="352" spans="29:29">
      <c r="AC352" s="10">
        <v>351</v>
      </c>
    </row>
    <row r="353" spans="29:29">
      <c r="AC353" s="10">
        <v>352</v>
      </c>
    </row>
    <row r="354" spans="29:29">
      <c r="AC354" s="10">
        <v>353</v>
      </c>
    </row>
    <row r="355" spans="29:29">
      <c r="AC355" s="10">
        <v>354</v>
      </c>
    </row>
    <row r="356" spans="29:29">
      <c r="AC356" s="10">
        <v>355</v>
      </c>
    </row>
    <row r="357" spans="29:29">
      <c r="AC357" s="10">
        <v>356</v>
      </c>
    </row>
    <row r="358" spans="29:29">
      <c r="AC358" s="10">
        <v>357</v>
      </c>
    </row>
    <row r="359" spans="29:29">
      <c r="AC359" s="10">
        <v>358</v>
      </c>
    </row>
    <row r="360" spans="29:29">
      <c r="AC360" s="10">
        <v>359</v>
      </c>
    </row>
    <row r="361" spans="29:29">
      <c r="AC361" s="10">
        <v>360</v>
      </c>
    </row>
    <row r="362" spans="29:29">
      <c r="AC362" s="10">
        <v>361</v>
      </c>
    </row>
    <row r="363" spans="29:29">
      <c r="AC363" s="10">
        <v>362</v>
      </c>
    </row>
    <row r="364" spans="29:29">
      <c r="AC364" s="10">
        <v>363</v>
      </c>
    </row>
    <row r="365" spans="29:29">
      <c r="AC365" s="10">
        <v>364</v>
      </c>
    </row>
    <row r="366" spans="29:29">
      <c r="AC366" s="10">
        <v>365</v>
      </c>
    </row>
    <row r="367" spans="29:29">
      <c r="AC367" s="10">
        <v>366</v>
      </c>
    </row>
    <row r="368" spans="29:29">
      <c r="AC368" s="10">
        <v>367</v>
      </c>
    </row>
    <row r="369" spans="29:29">
      <c r="AC369" s="10">
        <v>368</v>
      </c>
    </row>
    <row r="370" spans="29:29">
      <c r="AC370" s="10">
        <v>369</v>
      </c>
    </row>
    <row r="371" spans="29:29">
      <c r="AC371" s="10">
        <v>370</v>
      </c>
    </row>
    <row r="372" spans="29:29">
      <c r="AC372" s="10">
        <v>371</v>
      </c>
    </row>
    <row r="373" spans="29:29">
      <c r="AC373" s="10">
        <v>372</v>
      </c>
    </row>
    <row r="374" spans="29:29">
      <c r="AC374" s="10">
        <v>373</v>
      </c>
    </row>
    <row r="375" spans="29:29">
      <c r="AC375" s="10">
        <v>374</v>
      </c>
    </row>
    <row r="376" spans="29:29">
      <c r="AC376" s="10">
        <v>375</v>
      </c>
    </row>
    <row r="377" spans="29:29">
      <c r="AC377" s="10">
        <v>376</v>
      </c>
    </row>
    <row r="378" spans="29:29">
      <c r="AC378" s="10">
        <v>377</v>
      </c>
    </row>
    <row r="379" spans="29:29">
      <c r="AC379" s="10">
        <v>378</v>
      </c>
    </row>
    <row r="380" spans="29:29">
      <c r="AC380" s="10">
        <v>379</v>
      </c>
    </row>
    <row r="381" spans="29:29">
      <c r="AC381" s="10">
        <v>380</v>
      </c>
    </row>
    <row r="382" spans="29:29">
      <c r="AC382" s="10">
        <v>381</v>
      </c>
    </row>
    <row r="383" spans="29:29">
      <c r="AC383" s="10">
        <v>382</v>
      </c>
    </row>
    <row r="384" spans="29:29">
      <c r="AC384" s="10">
        <v>383</v>
      </c>
    </row>
    <row r="385" spans="29:29">
      <c r="AC385" s="10">
        <v>384</v>
      </c>
    </row>
    <row r="386" spans="29:29">
      <c r="AC386" s="10">
        <v>385</v>
      </c>
    </row>
    <row r="387" spans="29:29">
      <c r="AC387" s="10">
        <v>386</v>
      </c>
    </row>
    <row r="388" spans="29:29">
      <c r="AC388" s="10">
        <v>387</v>
      </c>
    </row>
    <row r="389" spans="29:29">
      <c r="AC389" s="10">
        <v>388</v>
      </c>
    </row>
    <row r="390" spans="29:29">
      <c r="AC390" s="10">
        <v>389</v>
      </c>
    </row>
    <row r="391" spans="29:29">
      <c r="AC391" s="10">
        <v>390</v>
      </c>
    </row>
    <row r="392" spans="29:29">
      <c r="AC392" s="10">
        <v>391</v>
      </c>
    </row>
    <row r="393" spans="29:29">
      <c r="AC393" s="10">
        <v>392</v>
      </c>
    </row>
    <row r="394" spans="29:29">
      <c r="AC394" s="10">
        <v>393</v>
      </c>
    </row>
    <row r="395" spans="29:29">
      <c r="AC395" s="10">
        <v>394</v>
      </c>
    </row>
    <row r="396" spans="29:29">
      <c r="AC396" s="10">
        <v>395</v>
      </c>
    </row>
    <row r="397" spans="29:29">
      <c r="AC397" s="10">
        <v>396</v>
      </c>
    </row>
    <row r="398" spans="29:29">
      <c r="AC398" s="10">
        <v>397</v>
      </c>
    </row>
    <row r="399" spans="29:29">
      <c r="AC399" s="10">
        <v>398</v>
      </c>
    </row>
    <row r="400" spans="29:29">
      <c r="AC400" s="10">
        <v>399</v>
      </c>
    </row>
    <row r="401" spans="29:29">
      <c r="AC401" s="10">
        <v>400</v>
      </c>
    </row>
    <row r="402" spans="29:29">
      <c r="AC402" s="10">
        <v>401</v>
      </c>
    </row>
    <row r="403" spans="29:29">
      <c r="AC403" s="10">
        <v>402</v>
      </c>
    </row>
    <row r="404" spans="29:29">
      <c r="AC404" s="10">
        <v>403</v>
      </c>
    </row>
    <row r="405" spans="29:29">
      <c r="AC405" s="10">
        <v>404</v>
      </c>
    </row>
    <row r="406" spans="29:29">
      <c r="AC406" s="10">
        <v>405</v>
      </c>
    </row>
    <row r="407" spans="29:29">
      <c r="AC407" s="10">
        <v>406</v>
      </c>
    </row>
    <row r="408" spans="29:29">
      <c r="AC408" s="10">
        <v>407</v>
      </c>
    </row>
    <row r="409" spans="29:29">
      <c r="AC409" s="10">
        <v>408</v>
      </c>
    </row>
    <row r="410" spans="29:29">
      <c r="AC410" s="10">
        <v>409</v>
      </c>
    </row>
    <row r="411" spans="29:29">
      <c r="AC411" s="10">
        <v>410</v>
      </c>
    </row>
    <row r="412" spans="29:29">
      <c r="AC412" s="10">
        <v>411</v>
      </c>
    </row>
    <row r="413" spans="29:29">
      <c r="AC413" s="10">
        <v>412</v>
      </c>
    </row>
    <row r="414" spans="29:29">
      <c r="AC414" s="10">
        <v>413</v>
      </c>
    </row>
    <row r="415" spans="29:29">
      <c r="AC415" s="10">
        <v>414</v>
      </c>
    </row>
    <row r="416" spans="29:29">
      <c r="AC416" s="10">
        <v>415</v>
      </c>
    </row>
    <row r="417" spans="29:29">
      <c r="AC417" s="10">
        <v>416</v>
      </c>
    </row>
    <row r="418" spans="29:29">
      <c r="AC418" s="10">
        <v>417</v>
      </c>
    </row>
    <row r="419" spans="29:29">
      <c r="AC419" s="10">
        <v>418</v>
      </c>
    </row>
    <row r="420" spans="29:29">
      <c r="AC420" s="10">
        <v>419</v>
      </c>
    </row>
    <row r="421" spans="29:29">
      <c r="AC421" s="10">
        <v>420</v>
      </c>
    </row>
    <row r="422" spans="29:29">
      <c r="AC422" s="10">
        <v>421</v>
      </c>
    </row>
    <row r="423" spans="29:29">
      <c r="AC423" s="10">
        <v>422</v>
      </c>
    </row>
    <row r="424" spans="29:29">
      <c r="AC424" s="10">
        <v>423</v>
      </c>
    </row>
    <row r="425" spans="29:29">
      <c r="AC425" s="10">
        <v>424</v>
      </c>
    </row>
    <row r="426" spans="29:29">
      <c r="AC426" s="10">
        <v>425</v>
      </c>
    </row>
    <row r="427" spans="29:29">
      <c r="AC427" s="10">
        <v>426</v>
      </c>
    </row>
    <row r="428" spans="29:29">
      <c r="AC428" s="10">
        <v>427</v>
      </c>
    </row>
    <row r="429" spans="29:29">
      <c r="AC429" s="10">
        <v>428</v>
      </c>
    </row>
    <row r="430" spans="29:29">
      <c r="AC430" s="10">
        <v>429</v>
      </c>
    </row>
    <row r="431" spans="29:29">
      <c r="AC431" s="10">
        <v>430</v>
      </c>
    </row>
    <row r="432" spans="29:29">
      <c r="AC432" s="10">
        <v>431</v>
      </c>
    </row>
    <row r="433" spans="29:29">
      <c r="AC433" s="10">
        <v>432</v>
      </c>
    </row>
    <row r="434" spans="29:29">
      <c r="AC434" s="10">
        <v>433</v>
      </c>
    </row>
    <row r="435" spans="29:29">
      <c r="AC435" s="10">
        <v>434</v>
      </c>
    </row>
    <row r="436" spans="29:29">
      <c r="AC436" s="10">
        <v>435</v>
      </c>
    </row>
    <row r="437" spans="29:29">
      <c r="AC437" s="10">
        <v>436</v>
      </c>
    </row>
    <row r="438" spans="29:29">
      <c r="AC438" s="10">
        <v>437</v>
      </c>
    </row>
    <row r="439" spans="29:29">
      <c r="AC439" s="10">
        <v>438</v>
      </c>
    </row>
    <row r="440" spans="29:29">
      <c r="AC440" s="10">
        <v>439</v>
      </c>
    </row>
    <row r="441" spans="29:29">
      <c r="AC441" s="10">
        <v>440</v>
      </c>
    </row>
    <row r="442" spans="29:29">
      <c r="AC442" s="10">
        <v>441</v>
      </c>
    </row>
    <row r="443" spans="29:29">
      <c r="AC443" s="10">
        <v>442</v>
      </c>
    </row>
    <row r="444" spans="29:29">
      <c r="AC444" s="10">
        <v>443</v>
      </c>
    </row>
    <row r="445" spans="29:29">
      <c r="AC445" s="10">
        <v>444</v>
      </c>
    </row>
    <row r="446" spans="29:29">
      <c r="AC446" s="10">
        <v>445</v>
      </c>
    </row>
    <row r="447" spans="29:29">
      <c r="AC447" s="10">
        <v>446</v>
      </c>
    </row>
    <row r="448" spans="29:29">
      <c r="AC448" s="10">
        <v>447</v>
      </c>
    </row>
    <row r="449" spans="29:29">
      <c r="AC449" s="10">
        <v>448</v>
      </c>
    </row>
    <row r="450" spans="29:29">
      <c r="AC450" s="10">
        <v>449</v>
      </c>
    </row>
    <row r="451" spans="29:29">
      <c r="AC451" s="10">
        <v>450</v>
      </c>
    </row>
    <row r="452" spans="29:29">
      <c r="AC452" s="10">
        <v>451</v>
      </c>
    </row>
    <row r="453" spans="29:29">
      <c r="AC453" s="10">
        <v>452</v>
      </c>
    </row>
    <row r="454" spans="29:29">
      <c r="AC454" s="10">
        <v>453</v>
      </c>
    </row>
    <row r="455" spans="29:29">
      <c r="AC455" s="10">
        <v>454</v>
      </c>
    </row>
    <row r="456" spans="29:29">
      <c r="AC456" s="10">
        <v>455</v>
      </c>
    </row>
    <row r="457" spans="29:29">
      <c r="AC457" s="10">
        <v>456</v>
      </c>
    </row>
    <row r="458" spans="29:29">
      <c r="AC458" s="10">
        <v>457</v>
      </c>
    </row>
    <row r="459" spans="29:29">
      <c r="AC459" s="10">
        <v>458</v>
      </c>
    </row>
    <row r="460" spans="29:29">
      <c r="AC460" s="10">
        <v>459</v>
      </c>
    </row>
    <row r="461" spans="29:29">
      <c r="AC461" s="10">
        <v>460</v>
      </c>
    </row>
    <row r="462" spans="29:29">
      <c r="AC462" s="10">
        <v>461</v>
      </c>
    </row>
    <row r="463" spans="29:29">
      <c r="AC463" s="10">
        <v>462</v>
      </c>
    </row>
    <row r="464" spans="29:29">
      <c r="AC464" s="10">
        <v>463</v>
      </c>
    </row>
    <row r="465" spans="29:29">
      <c r="AC465" s="10">
        <v>464</v>
      </c>
    </row>
    <row r="466" spans="29:29">
      <c r="AC466" s="10">
        <v>465</v>
      </c>
    </row>
    <row r="467" spans="29:29">
      <c r="AC467" s="10">
        <v>466</v>
      </c>
    </row>
    <row r="468" spans="29:29">
      <c r="AC468" s="10">
        <v>467</v>
      </c>
    </row>
    <row r="469" spans="29:29">
      <c r="AC469" s="10">
        <v>468</v>
      </c>
    </row>
    <row r="470" spans="29:29">
      <c r="AC470" s="10">
        <v>469</v>
      </c>
    </row>
    <row r="471" spans="29:29">
      <c r="AC471" s="10">
        <v>470</v>
      </c>
    </row>
    <row r="472" spans="29:29">
      <c r="AC472" s="10">
        <v>471</v>
      </c>
    </row>
    <row r="473" spans="29:29">
      <c r="AC473" s="10">
        <v>472</v>
      </c>
    </row>
    <row r="474" spans="29:29">
      <c r="AC474" s="10">
        <v>473</v>
      </c>
    </row>
    <row r="475" spans="29:29">
      <c r="AC475" s="10">
        <v>474</v>
      </c>
    </row>
    <row r="476" spans="29:29">
      <c r="AC476" s="10">
        <v>475</v>
      </c>
    </row>
    <row r="477" spans="29:29">
      <c r="AC477" s="10">
        <v>476</v>
      </c>
    </row>
    <row r="478" spans="29:29">
      <c r="AC478" s="10">
        <v>477</v>
      </c>
    </row>
    <row r="479" spans="29:29">
      <c r="AC479" s="10">
        <v>478</v>
      </c>
    </row>
    <row r="480" spans="29:29">
      <c r="AC480" s="10">
        <v>479</v>
      </c>
    </row>
    <row r="481" spans="29:29">
      <c r="AC481" s="10">
        <v>480</v>
      </c>
    </row>
    <row r="482" spans="29:29">
      <c r="AC482" s="10">
        <v>481</v>
      </c>
    </row>
    <row r="483" spans="29:29">
      <c r="AC483" s="10">
        <v>482</v>
      </c>
    </row>
    <row r="484" spans="29:29">
      <c r="AC484" s="10">
        <v>483</v>
      </c>
    </row>
    <row r="485" spans="29:29">
      <c r="AC485" s="10">
        <v>484</v>
      </c>
    </row>
    <row r="486" spans="29:29">
      <c r="AC486" s="10">
        <v>485</v>
      </c>
    </row>
    <row r="487" spans="29:29">
      <c r="AC487" s="10">
        <v>486</v>
      </c>
    </row>
    <row r="488" spans="29:29">
      <c r="AC488" s="10">
        <v>487</v>
      </c>
    </row>
    <row r="489" spans="29:29">
      <c r="AC489" s="10">
        <v>488</v>
      </c>
    </row>
    <row r="490" spans="29:29">
      <c r="AC490" s="10">
        <v>489</v>
      </c>
    </row>
    <row r="491" spans="29:29">
      <c r="AC491" s="10">
        <v>490</v>
      </c>
    </row>
    <row r="492" spans="29:29">
      <c r="AC492" s="10">
        <v>491</v>
      </c>
    </row>
    <row r="493" spans="29:29">
      <c r="AC493" s="10">
        <v>492</v>
      </c>
    </row>
    <row r="494" spans="29:29">
      <c r="AC494" s="10">
        <v>493</v>
      </c>
    </row>
    <row r="495" spans="29:29">
      <c r="AC495" s="10">
        <v>494</v>
      </c>
    </row>
    <row r="496" spans="29:29">
      <c r="AC496" s="10">
        <v>495</v>
      </c>
    </row>
    <row r="497" spans="29:29">
      <c r="AC497" s="10">
        <v>496</v>
      </c>
    </row>
    <row r="498" spans="29:29">
      <c r="AC498" s="10">
        <v>497</v>
      </c>
    </row>
    <row r="499" spans="29:29">
      <c r="AC499" s="10">
        <v>498</v>
      </c>
    </row>
    <row r="500" spans="29:29">
      <c r="AC500" s="10">
        <v>499</v>
      </c>
    </row>
    <row r="501" spans="29:29">
      <c r="AC501" s="10">
        <v>500</v>
      </c>
    </row>
    <row r="502" spans="29:29">
      <c r="AC502" s="10">
        <v>501</v>
      </c>
    </row>
    <row r="503" spans="29:29">
      <c r="AC503" s="10">
        <v>502</v>
      </c>
    </row>
    <row r="504" spans="29:29">
      <c r="AC504" s="10">
        <v>503</v>
      </c>
    </row>
    <row r="505" spans="29:29">
      <c r="AC505" s="10">
        <v>504</v>
      </c>
    </row>
    <row r="506" spans="29:29">
      <c r="AC506" s="10">
        <v>505</v>
      </c>
    </row>
    <row r="507" spans="29:29">
      <c r="AC507" s="10">
        <v>506</v>
      </c>
    </row>
    <row r="508" spans="29:29">
      <c r="AC508" s="10">
        <v>507</v>
      </c>
    </row>
    <row r="509" spans="29:29">
      <c r="AC509" s="10">
        <v>508</v>
      </c>
    </row>
    <row r="510" spans="29:29">
      <c r="AC510" s="10">
        <v>509</v>
      </c>
    </row>
    <row r="511" spans="29:29">
      <c r="AC511" s="10">
        <v>510</v>
      </c>
    </row>
    <row r="512" spans="29:29">
      <c r="AC512" s="10">
        <v>511</v>
      </c>
    </row>
    <row r="513" spans="29:29">
      <c r="AC513" s="10">
        <v>512</v>
      </c>
    </row>
    <row r="514" spans="29:29">
      <c r="AC514" s="10">
        <v>513</v>
      </c>
    </row>
    <row r="515" spans="29:29">
      <c r="AC515" s="10">
        <v>514</v>
      </c>
    </row>
    <row r="516" spans="29:29">
      <c r="AC516" s="10">
        <v>515</v>
      </c>
    </row>
    <row r="517" spans="29:29">
      <c r="AC517" s="10">
        <v>516</v>
      </c>
    </row>
    <row r="518" spans="29:29">
      <c r="AC518" s="10">
        <v>517</v>
      </c>
    </row>
    <row r="519" spans="29:29">
      <c r="AC519" s="10">
        <v>518</v>
      </c>
    </row>
    <row r="520" spans="29:29">
      <c r="AC520" s="10">
        <v>519</v>
      </c>
    </row>
    <row r="521" spans="29:29">
      <c r="AC521" s="10">
        <v>520</v>
      </c>
    </row>
    <row r="522" spans="29:29">
      <c r="AC522" s="10">
        <v>521</v>
      </c>
    </row>
    <row r="523" spans="29:29">
      <c r="AC523" s="10">
        <v>522</v>
      </c>
    </row>
    <row r="524" spans="29:29">
      <c r="AC524" s="10">
        <v>523</v>
      </c>
    </row>
    <row r="525" spans="29:29">
      <c r="AC525" s="10">
        <v>524</v>
      </c>
    </row>
    <row r="526" spans="29:29">
      <c r="AC526" s="10">
        <v>525</v>
      </c>
    </row>
    <row r="527" spans="29:29">
      <c r="AC527" s="10">
        <v>526</v>
      </c>
    </row>
    <row r="528" spans="29:29">
      <c r="AC528" s="10">
        <v>527</v>
      </c>
    </row>
    <row r="529" spans="29:29">
      <c r="AC529" s="10">
        <v>528</v>
      </c>
    </row>
    <row r="530" spans="29:29">
      <c r="AC530" s="10">
        <v>529</v>
      </c>
    </row>
    <row r="531" spans="29:29">
      <c r="AC531" s="10">
        <v>530</v>
      </c>
    </row>
    <row r="532" spans="29:29">
      <c r="AC532" s="10">
        <v>531</v>
      </c>
    </row>
    <row r="533" spans="29:29">
      <c r="AC533" s="10">
        <v>532</v>
      </c>
    </row>
    <row r="534" spans="29:29">
      <c r="AC534" s="10">
        <v>533</v>
      </c>
    </row>
    <row r="535" spans="29:29">
      <c r="AC535" s="10">
        <v>534</v>
      </c>
    </row>
    <row r="536" spans="29:29">
      <c r="AC536" s="10">
        <v>535</v>
      </c>
    </row>
    <row r="537" spans="29:29">
      <c r="AC537" s="10">
        <v>536</v>
      </c>
    </row>
    <row r="538" spans="29:29">
      <c r="AC538" s="10">
        <v>537</v>
      </c>
    </row>
    <row r="539" spans="29:29">
      <c r="AC539" s="10">
        <v>538</v>
      </c>
    </row>
    <row r="540" spans="29:29">
      <c r="AC540" s="10">
        <v>539</v>
      </c>
    </row>
    <row r="541" spans="29:29">
      <c r="AC541" s="10">
        <v>540</v>
      </c>
    </row>
    <row r="542" spans="29:29">
      <c r="AC542" s="10">
        <v>541</v>
      </c>
    </row>
    <row r="543" spans="29:29">
      <c r="AC543" s="10">
        <v>542</v>
      </c>
    </row>
    <row r="544" spans="29:29">
      <c r="AC544" s="10">
        <v>543</v>
      </c>
    </row>
    <row r="545" spans="29:29">
      <c r="AC545" s="10">
        <v>544</v>
      </c>
    </row>
    <row r="546" spans="29:29">
      <c r="AC546" s="10">
        <v>545</v>
      </c>
    </row>
    <row r="547" spans="29:29">
      <c r="AC547" s="10">
        <v>546</v>
      </c>
    </row>
    <row r="548" spans="29:29">
      <c r="AC548" s="10">
        <v>547</v>
      </c>
    </row>
    <row r="549" spans="29:29">
      <c r="AC549" s="10">
        <v>548</v>
      </c>
    </row>
    <row r="550" spans="29:29">
      <c r="AC550" s="10">
        <v>549</v>
      </c>
    </row>
    <row r="551" spans="29:29">
      <c r="AC551" s="10">
        <v>550</v>
      </c>
    </row>
    <row r="552" spans="29:29">
      <c r="AC552" s="10">
        <v>551</v>
      </c>
    </row>
    <row r="553" spans="29:29">
      <c r="AC553" s="10">
        <v>552</v>
      </c>
    </row>
    <row r="554" spans="29:29">
      <c r="AC554" s="10">
        <v>553</v>
      </c>
    </row>
    <row r="555" spans="29:29">
      <c r="AC555" s="10">
        <v>554</v>
      </c>
    </row>
    <row r="556" spans="29:29">
      <c r="AC556" s="10">
        <v>555</v>
      </c>
    </row>
    <row r="557" spans="29:29">
      <c r="AC557" s="10">
        <v>556</v>
      </c>
    </row>
    <row r="558" spans="29:29">
      <c r="AC558" s="10">
        <v>557</v>
      </c>
    </row>
    <row r="559" spans="29:29">
      <c r="AC559" s="10">
        <v>558</v>
      </c>
    </row>
    <row r="560" spans="29:29">
      <c r="AC560" s="10">
        <v>559</v>
      </c>
    </row>
    <row r="561" spans="29:29">
      <c r="AC561" s="10">
        <v>560</v>
      </c>
    </row>
    <row r="562" spans="29:29">
      <c r="AC562" s="10">
        <v>561</v>
      </c>
    </row>
    <row r="563" spans="29:29">
      <c r="AC563" s="10">
        <v>562</v>
      </c>
    </row>
    <row r="564" spans="29:29">
      <c r="AC564" s="10">
        <v>563</v>
      </c>
    </row>
    <row r="565" spans="29:29">
      <c r="AC565" s="10">
        <v>564</v>
      </c>
    </row>
    <row r="566" spans="29:29">
      <c r="AC566" s="10">
        <v>565</v>
      </c>
    </row>
    <row r="567" spans="29:29">
      <c r="AC567" s="10">
        <v>566</v>
      </c>
    </row>
    <row r="568" spans="29:29">
      <c r="AC568" s="10">
        <v>567</v>
      </c>
    </row>
    <row r="569" spans="29:29">
      <c r="AC569" s="10">
        <v>568</v>
      </c>
    </row>
    <row r="570" spans="29:29">
      <c r="AC570" s="10">
        <v>569</v>
      </c>
    </row>
    <row r="571" spans="29:29">
      <c r="AC571" s="10">
        <v>570</v>
      </c>
    </row>
    <row r="572" spans="29:29">
      <c r="AC572" s="10">
        <v>571</v>
      </c>
    </row>
    <row r="573" spans="29:29">
      <c r="AC573" s="10">
        <v>572</v>
      </c>
    </row>
    <row r="574" spans="29:29">
      <c r="AC574" s="10">
        <v>573</v>
      </c>
    </row>
    <row r="575" spans="29:29">
      <c r="AC575" s="10">
        <v>574</v>
      </c>
    </row>
    <row r="576" spans="29:29">
      <c r="AC576" s="10">
        <v>575</v>
      </c>
    </row>
    <row r="577" spans="29:29">
      <c r="AC577" s="10">
        <v>576</v>
      </c>
    </row>
    <row r="578" spans="29:29">
      <c r="AC578" s="10">
        <v>577</v>
      </c>
    </row>
    <row r="579" spans="29:29">
      <c r="AC579" s="10">
        <v>578</v>
      </c>
    </row>
    <row r="580" spans="29:29">
      <c r="AC580" s="10">
        <v>579</v>
      </c>
    </row>
    <row r="581" spans="29:29">
      <c r="AC581" s="10">
        <v>580</v>
      </c>
    </row>
    <row r="582" spans="29:29">
      <c r="AC582" s="10">
        <v>581</v>
      </c>
    </row>
    <row r="583" spans="29:29">
      <c r="AC583" s="10">
        <v>582</v>
      </c>
    </row>
    <row r="584" spans="29:29">
      <c r="AC584" s="10">
        <v>583</v>
      </c>
    </row>
    <row r="585" spans="29:29">
      <c r="AC585" s="10">
        <v>584</v>
      </c>
    </row>
    <row r="586" spans="29:29">
      <c r="AC586" s="10">
        <v>585</v>
      </c>
    </row>
    <row r="587" spans="29:29">
      <c r="AC587" s="10">
        <v>586</v>
      </c>
    </row>
    <row r="588" spans="29:29">
      <c r="AC588" s="10">
        <v>587</v>
      </c>
    </row>
    <row r="589" spans="29:29">
      <c r="AC589" s="10">
        <v>588</v>
      </c>
    </row>
    <row r="590" spans="29:29">
      <c r="AC590" s="10">
        <v>589</v>
      </c>
    </row>
    <row r="591" spans="29:29">
      <c r="AC591" s="10">
        <v>590</v>
      </c>
    </row>
    <row r="592" spans="29:29">
      <c r="AC592" s="10">
        <v>591</v>
      </c>
    </row>
    <row r="593" spans="29:29">
      <c r="AC593" s="10">
        <v>592</v>
      </c>
    </row>
    <row r="594" spans="29:29">
      <c r="AC594" s="10">
        <v>593</v>
      </c>
    </row>
    <row r="595" spans="29:29">
      <c r="AC595" s="10">
        <v>594</v>
      </c>
    </row>
    <row r="596" spans="29:29">
      <c r="AC596" s="10">
        <v>595</v>
      </c>
    </row>
    <row r="597" spans="29:29">
      <c r="AC597" s="10">
        <v>596</v>
      </c>
    </row>
    <row r="598" spans="29:29">
      <c r="AC598" s="10">
        <v>597</v>
      </c>
    </row>
    <row r="599" spans="29:29">
      <c r="AC599" s="10">
        <v>598</v>
      </c>
    </row>
    <row r="600" spans="29:29">
      <c r="AC600" s="10">
        <v>599</v>
      </c>
    </row>
    <row r="601" spans="29:29">
      <c r="AC601" s="10">
        <v>600</v>
      </c>
    </row>
    <row r="602" spans="29:29">
      <c r="AC602" s="10">
        <v>601</v>
      </c>
    </row>
    <row r="603" spans="29:29">
      <c r="AC603" s="10">
        <v>602</v>
      </c>
    </row>
    <row r="604" spans="29:29">
      <c r="AC604" s="10">
        <v>603</v>
      </c>
    </row>
    <row r="605" spans="29:29">
      <c r="AC605" s="10">
        <v>604</v>
      </c>
    </row>
    <row r="606" spans="29:29">
      <c r="AC606" s="10">
        <v>605</v>
      </c>
    </row>
    <row r="607" spans="29:29">
      <c r="AC607" s="10">
        <v>606</v>
      </c>
    </row>
    <row r="608" spans="29:29">
      <c r="AC608" s="10">
        <v>607</v>
      </c>
    </row>
    <row r="609" spans="29:29">
      <c r="AC609" s="10">
        <v>608</v>
      </c>
    </row>
    <row r="610" spans="29:29">
      <c r="AC610" s="10">
        <v>609</v>
      </c>
    </row>
    <row r="611" spans="29:29">
      <c r="AC611" s="10">
        <v>610</v>
      </c>
    </row>
    <row r="612" spans="29:29">
      <c r="AC612" s="10">
        <v>611</v>
      </c>
    </row>
    <row r="613" spans="29:29">
      <c r="AC613" s="10">
        <v>612</v>
      </c>
    </row>
    <row r="614" spans="29:29">
      <c r="AC614" s="10">
        <v>613</v>
      </c>
    </row>
    <row r="615" spans="29:29">
      <c r="AC615" s="10">
        <v>614</v>
      </c>
    </row>
    <row r="616" spans="29:29">
      <c r="AC616" s="10">
        <v>615</v>
      </c>
    </row>
    <row r="617" spans="29:29">
      <c r="AC617" s="10">
        <v>616</v>
      </c>
    </row>
    <row r="618" spans="29:29">
      <c r="AC618" s="10">
        <v>617</v>
      </c>
    </row>
    <row r="619" spans="29:29">
      <c r="AC619" s="10">
        <v>618</v>
      </c>
    </row>
    <row r="620" spans="29:29">
      <c r="AC620" s="10">
        <v>619</v>
      </c>
    </row>
    <row r="621" spans="29:29">
      <c r="AC621" s="10">
        <v>620</v>
      </c>
    </row>
    <row r="622" spans="29:29">
      <c r="AC622" s="10">
        <v>621</v>
      </c>
    </row>
    <row r="623" spans="29:29">
      <c r="AC623" s="10">
        <v>622</v>
      </c>
    </row>
    <row r="624" spans="29:29">
      <c r="AC624" s="10">
        <v>623</v>
      </c>
    </row>
    <row r="625" spans="29:29">
      <c r="AC625" s="10">
        <v>624</v>
      </c>
    </row>
    <row r="626" spans="29:29">
      <c r="AC626" s="10">
        <v>625</v>
      </c>
    </row>
    <row r="627" spans="29:29">
      <c r="AC627" s="10">
        <v>626</v>
      </c>
    </row>
    <row r="628" spans="29:29">
      <c r="AC628" s="10">
        <v>627</v>
      </c>
    </row>
    <row r="629" spans="29:29">
      <c r="AC629" s="10">
        <v>628</v>
      </c>
    </row>
    <row r="630" spans="29:29">
      <c r="AC630" s="10">
        <v>629</v>
      </c>
    </row>
    <row r="631" spans="29:29">
      <c r="AC631" s="10">
        <v>630</v>
      </c>
    </row>
    <row r="632" spans="29:29">
      <c r="AC632" s="10">
        <v>631</v>
      </c>
    </row>
    <row r="633" spans="29:29">
      <c r="AC633" s="10">
        <v>632</v>
      </c>
    </row>
    <row r="634" spans="29:29">
      <c r="AC634" s="10">
        <v>633</v>
      </c>
    </row>
    <row r="635" spans="29:29">
      <c r="AC635" s="10">
        <v>634</v>
      </c>
    </row>
    <row r="636" spans="29:29">
      <c r="AC636" s="10">
        <v>635</v>
      </c>
    </row>
    <row r="637" spans="29:29">
      <c r="AC637" s="10">
        <v>636</v>
      </c>
    </row>
    <row r="638" spans="29:29">
      <c r="AC638" s="10">
        <v>637</v>
      </c>
    </row>
    <row r="639" spans="29:29">
      <c r="AC639" s="10">
        <v>638</v>
      </c>
    </row>
    <row r="640" spans="29:29">
      <c r="AC640" s="10">
        <v>639</v>
      </c>
    </row>
    <row r="641" spans="29:29">
      <c r="AC641" s="10">
        <v>640</v>
      </c>
    </row>
    <row r="642" spans="29:29">
      <c r="AC642" s="10">
        <v>641</v>
      </c>
    </row>
    <row r="643" spans="29:29">
      <c r="AC643" s="10">
        <v>642</v>
      </c>
    </row>
    <row r="644" spans="29:29">
      <c r="AC644" s="10">
        <v>643</v>
      </c>
    </row>
    <row r="645" spans="29:29">
      <c r="AC645" s="10">
        <v>644</v>
      </c>
    </row>
    <row r="646" spans="29:29">
      <c r="AC646" s="10">
        <v>645</v>
      </c>
    </row>
    <row r="647" spans="29:29">
      <c r="AC647" s="10">
        <v>646</v>
      </c>
    </row>
    <row r="648" spans="29:29">
      <c r="AC648" s="10">
        <v>647</v>
      </c>
    </row>
    <row r="649" spans="29:29">
      <c r="AC649" s="10">
        <v>648</v>
      </c>
    </row>
    <row r="650" spans="29:29">
      <c r="AC650" s="10">
        <v>649</v>
      </c>
    </row>
    <row r="651" spans="29:29">
      <c r="AC651" s="10">
        <v>650</v>
      </c>
    </row>
    <row r="652" spans="29:29">
      <c r="AC652" s="10">
        <v>651</v>
      </c>
    </row>
    <row r="653" spans="29:29">
      <c r="AC653" s="10">
        <v>652</v>
      </c>
    </row>
    <row r="654" spans="29:29">
      <c r="AC654" s="10">
        <v>653</v>
      </c>
    </row>
    <row r="655" spans="29:29">
      <c r="AC655" s="10">
        <v>654</v>
      </c>
    </row>
    <row r="656" spans="29:29">
      <c r="AC656" s="10">
        <v>655</v>
      </c>
    </row>
    <row r="657" spans="29:29">
      <c r="AC657" s="10">
        <v>656</v>
      </c>
    </row>
    <row r="658" spans="29:29">
      <c r="AC658" s="10">
        <v>657</v>
      </c>
    </row>
    <row r="659" spans="29:29">
      <c r="AC659" s="10">
        <v>658</v>
      </c>
    </row>
    <row r="660" spans="29:29">
      <c r="AC660" s="10">
        <v>659</v>
      </c>
    </row>
    <row r="661" spans="29:29">
      <c r="AC661" s="10">
        <v>660</v>
      </c>
    </row>
    <row r="662" spans="29:29">
      <c r="AC662" s="10">
        <v>661</v>
      </c>
    </row>
    <row r="663" spans="29:29">
      <c r="AC663" s="10">
        <v>662</v>
      </c>
    </row>
    <row r="664" spans="29:29">
      <c r="AC664" s="10">
        <v>663</v>
      </c>
    </row>
    <row r="665" spans="29:29">
      <c r="AC665" s="10">
        <v>664</v>
      </c>
    </row>
    <row r="666" spans="29:29">
      <c r="AC666" s="10">
        <v>665</v>
      </c>
    </row>
    <row r="667" spans="29:29">
      <c r="AC667" s="10">
        <v>666</v>
      </c>
    </row>
    <row r="668" spans="29:29">
      <c r="AC668" s="10">
        <v>667</v>
      </c>
    </row>
    <row r="669" spans="29:29">
      <c r="AC669" s="10">
        <v>668</v>
      </c>
    </row>
    <row r="670" spans="29:29">
      <c r="AC670" s="10">
        <v>669</v>
      </c>
    </row>
    <row r="671" spans="29:29">
      <c r="AC671" s="10">
        <v>670</v>
      </c>
    </row>
    <row r="672" spans="29:29">
      <c r="AC672" s="10">
        <v>671</v>
      </c>
    </row>
    <row r="673" spans="29:29">
      <c r="AC673" s="10">
        <v>672</v>
      </c>
    </row>
    <row r="674" spans="29:29">
      <c r="AC674" s="10">
        <v>673</v>
      </c>
    </row>
    <row r="675" spans="29:29">
      <c r="AC675" s="10">
        <v>674</v>
      </c>
    </row>
    <row r="676" spans="29:29">
      <c r="AC676" s="10">
        <v>675</v>
      </c>
    </row>
    <row r="677" spans="29:29">
      <c r="AC677" s="10">
        <v>676</v>
      </c>
    </row>
    <row r="678" spans="29:29">
      <c r="AC678" s="10">
        <v>677</v>
      </c>
    </row>
    <row r="679" spans="29:29">
      <c r="AC679" s="10">
        <v>678</v>
      </c>
    </row>
    <row r="680" spans="29:29">
      <c r="AC680" s="10">
        <v>679</v>
      </c>
    </row>
    <row r="681" spans="29:29">
      <c r="AC681" s="10">
        <v>680</v>
      </c>
    </row>
    <row r="682" spans="29:29">
      <c r="AC682" s="10">
        <v>681</v>
      </c>
    </row>
    <row r="683" spans="29:29">
      <c r="AC683" s="10">
        <v>682</v>
      </c>
    </row>
    <row r="684" spans="29:29">
      <c r="AC684" s="10">
        <v>683</v>
      </c>
    </row>
    <row r="685" spans="29:29">
      <c r="AC685" s="10">
        <v>684</v>
      </c>
    </row>
    <row r="686" spans="29:29">
      <c r="AC686" s="10">
        <v>685</v>
      </c>
    </row>
    <row r="687" spans="29:29">
      <c r="AC687" s="10">
        <v>686</v>
      </c>
    </row>
    <row r="688" spans="29:29">
      <c r="AC688" s="10">
        <v>687</v>
      </c>
    </row>
    <row r="689" spans="29:29">
      <c r="AC689" s="10">
        <v>688</v>
      </c>
    </row>
    <row r="690" spans="29:29">
      <c r="AC690" s="10">
        <v>689</v>
      </c>
    </row>
    <row r="691" spans="29:29">
      <c r="AC691" s="10">
        <v>690</v>
      </c>
    </row>
    <row r="692" spans="29:29">
      <c r="AC692" s="10">
        <v>691</v>
      </c>
    </row>
    <row r="693" spans="29:29">
      <c r="AC693" s="10">
        <v>692</v>
      </c>
    </row>
    <row r="694" spans="29:29">
      <c r="AC694" s="10">
        <v>693</v>
      </c>
    </row>
    <row r="695" spans="29:29">
      <c r="AC695" s="10">
        <v>694</v>
      </c>
    </row>
    <row r="696" spans="29:29">
      <c r="AC696" s="10">
        <v>695</v>
      </c>
    </row>
    <row r="697" spans="29:29">
      <c r="AC697" s="10">
        <v>696</v>
      </c>
    </row>
    <row r="698" spans="29:29">
      <c r="AC698" s="10">
        <v>697</v>
      </c>
    </row>
    <row r="699" spans="29:29">
      <c r="AC699" s="10">
        <v>698</v>
      </c>
    </row>
    <row r="700" spans="29:29">
      <c r="AC700" s="10">
        <v>699</v>
      </c>
    </row>
    <row r="701" spans="29:29">
      <c r="AC701" s="10">
        <v>700</v>
      </c>
    </row>
    <row r="702" spans="29:29">
      <c r="AC702" s="10">
        <v>701</v>
      </c>
    </row>
    <row r="703" spans="29:29">
      <c r="AC703" s="10">
        <v>702</v>
      </c>
    </row>
    <row r="704" spans="29:29">
      <c r="AC704" s="10">
        <v>703</v>
      </c>
    </row>
    <row r="705" spans="29:29">
      <c r="AC705" s="10">
        <v>704</v>
      </c>
    </row>
    <row r="706" spans="29:29">
      <c r="AC706" s="10">
        <v>705</v>
      </c>
    </row>
    <row r="707" spans="29:29">
      <c r="AC707" s="10">
        <v>706</v>
      </c>
    </row>
    <row r="708" spans="29:29">
      <c r="AC708" s="10">
        <v>707</v>
      </c>
    </row>
    <row r="709" spans="29:29">
      <c r="AC709" s="10">
        <v>708</v>
      </c>
    </row>
    <row r="710" spans="29:29">
      <c r="AC710" s="10">
        <v>709</v>
      </c>
    </row>
    <row r="711" spans="29:29">
      <c r="AC711" s="10">
        <v>710</v>
      </c>
    </row>
    <row r="712" spans="29:29">
      <c r="AC712" s="10">
        <v>711</v>
      </c>
    </row>
    <row r="713" spans="29:29">
      <c r="AC713" s="10">
        <v>712</v>
      </c>
    </row>
    <row r="714" spans="29:29">
      <c r="AC714" s="10">
        <v>713</v>
      </c>
    </row>
    <row r="715" spans="29:29">
      <c r="AC715" s="10">
        <v>714</v>
      </c>
    </row>
    <row r="716" spans="29:29">
      <c r="AC716" s="10">
        <v>715</v>
      </c>
    </row>
    <row r="717" spans="29:29">
      <c r="AC717" s="10">
        <v>716</v>
      </c>
    </row>
    <row r="718" spans="29:29">
      <c r="AC718" s="10">
        <v>717</v>
      </c>
    </row>
    <row r="719" spans="29:29">
      <c r="AC719" s="10">
        <v>718</v>
      </c>
    </row>
    <row r="720" spans="29:29">
      <c r="AC720" s="10">
        <v>719</v>
      </c>
    </row>
  </sheetData>
  <sheetProtection algorithmName="SHA-512" hashValue="k6FLMu6zQtcIdlczCrHTc0v2DauZZ+/ZWo/Ju7SIPcBlS+usWGHBIky8HMeXadXtht4wgXfRk1RJLGMWt2LIrQ==" saltValue="mexi1wRVWHItvQ23R+0UjQ==" spinCount="100000" sheet="1" scenarios="1" formatCells="0" formatColumns="0" formatRows="0"/>
  <mergeCells count="140">
    <mergeCell ref="A1:D1"/>
    <mergeCell ref="E1:V1"/>
    <mergeCell ref="W1:Z1"/>
    <mergeCell ref="A2:D3"/>
    <mergeCell ref="E2:V3"/>
    <mergeCell ref="W2:Z3"/>
    <mergeCell ref="A4:D4"/>
    <mergeCell ref="F4:J4"/>
    <mergeCell ref="K4:O4"/>
    <mergeCell ref="P4:Z4"/>
    <mergeCell ref="Z5:Z6"/>
    <mergeCell ref="A7:D8"/>
    <mergeCell ref="E7:F8"/>
    <mergeCell ref="G7:I8"/>
    <mergeCell ref="J7:J8"/>
    <mergeCell ref="K7:M8"/>
    <mergeCell ref="N7:N8"/>
    <mergeCell ref="O7:Q8"/>
    <mergeCell ref="R7:R8"/>
    <mergeCell ref="S7:T8"/>
    <mergeCell ref="U7:Z8"/>
    <mergeCell ref="A5:D6"/>
    <mergeCell ref="E5:E6"/>
    <mergeCell ref="F5:J6"/>
    <mergeCell ref="K5:O6"/>
    <mergeCell ref="R5:S6"/>
    <mergeCell ref="T5:T6"/>
    <mergeCell ref="U5:V6"/>
    <mergeCell ref="W5:W6"/>
    <mergeCell ref="X5:Y6"/>
    <mergeCell ref="A9:B10"/>
    <mergeCell ref="C9:D10"/>
    <mergeCell ref="E9:I10"/>
    <mergeCell ref="J9:K10"/>
    <mergeCell ref="L9:P10"/>
    <mergeCell ref="Q9:R10"/>
    <mergeCell ref="S9:Z10"/>
    <mergeCell ref="A11:B12"/>
    <mergeCell ref="C11:D12"/>
    <mergeCell ref="E11:I12"/>
    <mergeCell ref="J11:K12"/>
    <mergeCell ref="L11:P11"/>
    <mergeCell ref="Q11:R12"/>
    <mergeCell ref="S11:T12"/>
    <mergeCell ref="U11:U12"/>
    <mergeCell ref="V11:Y12"/>
    <mergeCell ref="Z11:Z12"/>
    <mergeCell ref="A13:B16"/>
    <mergeCell ref="C13:D16"/>
    <mergeCell ref="F13:Z13"/>
    <mergeCell ref="F14:Z14"/>
    <mergeCell ref="F15:Z15"/>
    <mergeCell ref="F16:L16"/>
    <mergeCell ref="M16:P16"/>
    <mergeCell ref="Q16:R16"/>
    <mergeCell ref="U16:V16"/>
    <mergeCell ref="W16:X16"/>
    <mergeCell ref="A17:B35"/>
    <mergeCell ref="C17:D18"/>
    <mergeCell ref="E17:H18"/>
    <mergeCell ref="I17:I18"/>
    <mergeCell ref="J17:Y18"/>
    <mergeCell ref="C21:D26"/>
    <mergeCell ref="E21:H24"/>
    <mergeCell ref="I21:Z21"/>
    <mergeCell ref="J22:M22"/>
    <mergeCell ref="O22:R22"/>
    <mergeCell ref="T22:Z22"/>
    <mergeCell ref="I23:Z23"/>
    <mergeCell ref="J24:M24"/>
    <mergeCell ref="O24:R24"/>
    <mergeCell ref="T24:Z24"/>
    <mergeCell ref="Z17:Z18"/>
    <mergeCell ref="C19:D20"/>
    <mergeCell ref="E19:H20"/>
    <mergeCell ref="I19:I20"/>
    <mergeCell ref="J19:M20"/>
    <mergeCell ref="N19:N20"/>
    <mergeCell ref="O19:S20"/>
    <mergeCell ref="T19:Z20"/>
    <mergeCell ref="S29:Z29"/>
    <mergeCell ref="T30:V30"/>
    <mergeCell ref="X30:Z30"/>
    <mergeCell ref="C31:D35"/>
    <mergeCell ref="E31:H35"/>
    <mergeCell ref="I31:Z31"/>
    <mergeCell ref="I32:Z35"/>
    <mergeCell ref="U25:W26"/>
    <mergeCell ref="X25:Y26"/>
    <mergeCell ref="Z25:Z26"/>
    <mergeCell ref="C27:D28"/>
    <mergeCell ref="E27:Z28"/>
    <mergeCell ref="C29:D30"/>
    <mergeCell ref="E29:H30"/>
    <mergeCell ref="I29:M30"/>
    <mergeCell ref="N29:Q30"/>
    <mergeCell ref="R29:R30"/>
    <mergeCell ref="E25:H26"/>
    <mergeCell ref="I25:L26"/>
    <mergeCell ref="M25:M26"/>
    <mergeCell ref="N25:P26"/>
    <mergeCell ref="Q25:S26"/>
    <mergeCell ref="T25:T26"/>
    <mergeCell ref="M40:N41"/>
    <mergeCell ref="K38:K39"/>
    <mergeCell ref="L38:L39"/>
    <mergeCell ref="M38:M39"/>
    <mergeCell ref="N38:N39"/>
    <mergeCell ref="O38:O39"/>
    <mergeCell ref="P38:P39"/>
    <mergeCell ref="C38:E38"/>
    <mergeCell ref="F38:F39"/>
    <mergeCell ref="G38:G39"/>
    <mergeCell ref="H38:H39"/>
    <mergeCell ref="I38:I39"/>
    <mergeCell ref="J38:J39"/>
    <mergeCell ref="A44:D44"/>
    <mergeCell ref="O40:O41"/>
    <mergeCell ref="P40:Q41"/>
    <mergeCell ref="R40:Z41"/>
    <mergeCell ref="C41:E41"/>
    <mergeCell ref="A42:B43"/>
    <mergeCell ref="C42:N42"/>
    <mergeCell ref="O42:V42"/>
    <mergeCell ref="W42:Z42"/>
    <mergeCell ref="O43:V43"/>
    <mergeCell ref="W43:Z43"/>
    <mergeCell ref="A36:B41"/>
    <mergeCell ref="C36:E36"/>
    <mergeCell ref="F36:Z37"/>
    <mergeCell ref="C37:E37"/>
    <mergeCell ref="Q38:Q39"/>
    <mergeCell ref="R38:T39"/>
    <mergeCell ref="U38:Z39"/>
    <mergeCell ref="C39:E39"/>
    <mergeCell ref="C40:E40"/>
    <mergeCell ref="F40:H41"/>
    <mergeCell ref="I40:I41"/>
    <mergeCell ref="J40:K41"/>
    <mergeCell ref="L40:L41"/>
  </mergeCells>
  <phoneticPr fontId="2"/>
  <conditionalFormatting sqref="C43">
    <cfRule type="expression" dxfId="97" priority="4">
      <formula>IF(AND($AI$43=TRUE,$C$43=""),TRUE,FALSE)</formula>
    </cfRule>
  </conditionalFormatting>
  <conditionalFormatting sqref="C9:D10 J9:K10 Q9:R10">
    <cfRule type="expression" dxfId="96" priority="35">
      <formula>IF(AND($C$9="□",$J$9="□",$Q$9="□"),TRUE,FALSE)</formula>
    </cfRule>
  </conditionalFormatting>
  <conditionalFormatting sqref="C17:D35">
    <cfRule type="expression" dxfId="95" priority="29">
      <formula>IF(AND($C$11="☑",$C$17="□",$C$19="□",$C$21="□",$C$27="□",$C$29="□",$C$31="□"),TRUE,FALSE)</formula>
    </cfRule>
  </conditionalFormatting>
  <conditionalFormatting sqref="C43:N43">
    <cfRule type="expression" dxfId="94" priority="16">
      <formula>IF(AND($AL$43=12,$AN$43=FALSE),TRUE,FALSE)</formula>
    </cfRule>
  </conditionalFormatting>
  <conditionalFormatting sqref="D43">
    <cfRule type="expression" dxfId="93" priority="5">
      <formula>IF(AND($AI$43=TRUE,$D$43=""),TRUE,FALSE)</formula>
    </cfRule>
  </conditionalFormatting>
  <conditionalFormatting sqref="E43">
    <cfRule type="expression" dxfId="92" priority="6">
      <formula>IF(AND($AI$43=TRUE,$E$43=""),TRUE,FALSE)</formula>
    </cfRule>
  </conditionalFormatting>
  <conditionalFormatting sqref="F4">
    <cfRule type="expression" dxfId="91" priority="37">
      <formula>IF($F$4="",TRUE,FALSE)</formula>
    </cfRule>
  </conditionalFormatting>
  <conditionalFormatting sqref="F5">
    <cfRule type="expression" dxfId="90" priority="36">
      <formula>IF($F$5="",TRUE,FALSE)</formula>
    </cfRule>
  </conditionalFormatting>
  <conditionalFormatting sqref="F43">
    <cfRule type="expression" dxfId="89" priority="7">
      <formula>IF(AND($AI$43=TRUE,$F$43=""),TRUE,FALSE)</formula>
    </cfRule>
  </conditionalFormatting>
  <conditionalFormatting sqref="F13:Z15 F16:L16">
    <cfRule type="expression" dxfId="88" priority="30">
      <formula>IF($C$13="☑",TRUE,FALSE)</formula>
    </cfRule>
  </conditionalFormatting>
  <conditionalFormatting sqref="G43">
    <cfRule type="expression" dxfId="87" priority="8">
      <formula>IF(AND($AI$43=TRUE,$G$43=""),TRUE,FALSE)</formula>
    </cfRule>
  </conditionalFormatting>
  <conditionalFormatting sqref="G7:I8">
    <cfRule type="expression" dxfId="86" priority="42">
      <formula>IF($G$7="",TRUE,FALSE)</formula>
    </cfRule>
  </conditionalFormatting>
  <conditionalFormatting sqref="H43">
    <cfRule type="expression" dxfId="85" priority="9">
      <formula>IF(AND($AI$43=TRUE,$H$43=""),TRUE,FALSE)</formula>
    </cfRule>
  </conditionalFormatting>
  <conditionalFormatting sqref="I19:I20">
    <cfRule type="expression" dxfId="84" priority="27">
      <formula>IF(AND($C$19="☑",$I$19="□",$N$19="□"),TRUE,FALSE)</formula>
    </cfRule>
  </conditionalFormatting>
  <conditionalFormatting sqref="I22 N22 S22">
    <cfRule type="expression" dxfId="83" priority="26">
      <formula>IF(AND($C$21="☑",$I$22="□",$N$22="□",$S$22="□"),TRUE,FALSE)</formula>
    </cfRule>
  </conditionalFormatting>
  <conditionalFormatting sqref="I24 N24 S24">
    <cfRule type="expression" dxfId="82" priority="25">
      <formula>IF(AND($C$21="☑",$I$24="□",$N$24="□",$S$24="□"),TRUE,FALSE)</formula>
    </cfRule>
  </conditionalFormatting>
  <conditionalFormatting sqref="I43">
    <cfRule type="expression" dxfId="81" priority="10">
      <formula>IF(AND($AI$43=TRUE,$I$43=""),TRUE,FALSE)</formula>
    </cfRule>
  </conditionalFormatting>
  <conditionalFormatting sqref="I25:L26">
    <cfRule type="expression" dxfId="80" priority="24">
      <formula>IF(AND($C$21="☑",$I$25=""),TRUE,FALSE)</formula>
    </cfRule>
  </conditionalFormatting>
  <conditionalFormatting sqref="I32:Z35">
    <cfRule type="expression" dxfId="79" priority="18">
      <formula>IF(AND($C$31="☑",$I$32=""),TRUE,FALSE)</formula>
    </cfRule>
  </conditionalFormatting>
  <conditionalFormatting sqref="J43">
    <cfRule type="expression" dxfId="78" priority="11">
      <formula>IF(AND($AI$43=TRUE,$J$43=""),TRUE,FALSE)</formula>
    </cfRule>
  </conditionalFormatting>
  <conditionalFormatting sqref="J9:K10">
    <cfRule type="expression" dxfId="77" priority="19">
      <formula>IF(AND($C$9="☑",$C$11="☑",$J$9="□"),TRUE,FALSE)</formula>
    </cfRule>
  </conditionalFormatting>
  <conditionalFormatting sqref="J11:K12 C11:D12 Q11:R12">
    <cfRule type="expression" dxfId="76" priority="34">
      <formula>IF(AND($C$11="□",$J$11="□",$Q$11="□"),TRUE,FALSE)</formula>
    </cfRule>
  </conditionalFormatting>
  <conditionalFormatting sqref="J11:K12">
    <cfRule type="expression" dxfId="75" priority="2">
      <formula>IF($Q$9="☑",TRUE,FALSE)</formula>
    </cfRule>
  </conditionalFormatting>
  <conditionalFormatting sqref="K4">
    <cfRule type="expression" dxfId="74" priority="39">
      <formula>IF($K$4="",TRUE,FALSE)</formula>
    </cfRule>
  </conditionalFormatting>
  <conditionalFormatting sqref="K5">
    <cfRule type="expression" dxfId="73" priority="38">
      <formula>IF($K$5="",TRUE,FALSE)</formula>
    </cfRule>
  </conditionalFormatting>
  <conditionalFormatting sqref="K43">
    <cfRule type="expression" dxfId="72" priority="12">
      <formula>IF(AND($AI$43=TRUE,$K$43=""),TRUE,FALSE)</formula>
    </cfRule>
  </conditionalFormatting>
  <conditionalFormatting sqref="K7:M8">
    <cfRule type="expression" dxfId="71" priority="41">
      <formula>IF($K$7="",TRUE,FALSE)</formula>
    </cfRule>
  </conditionalFormatting>
  <conditionalFormatting sqref="L43">
    <cfRule type="expression" dxfId="70" priority="13">
      <formula>IF(AND($AI$43=TRUE,$L$43=""),TRUE,FALSE)</formula>
    </cfRule>
  </conditionalFormatting>
  <conditionalFormatting sqref="M12">
    <cfRule type="expression" dxfId="69" priority="33">
      <formula>IF(AND($J$11="☑",$M$12=""),TRUE,FALSE)</formula>
    </cfRule>
  </conditionalFormatting>
  <conditionalFormatting sqref="M43">
    <cfRule type="expression" dxfId="68" priority="14">
      <formula>IF(AND($AI$43=TRUE,$M$43=""),TRUE,FALSE)</formula>
    </cfRule>
  </conditionalFormatting>
  <conditionalFormatting sqref="N19:N20">
    <cfRule type="expression" dxfId="67" priority="28">
      <formula>IF(AND($C$19="☑",$I$19="□",$N$19="□"),TRUE,FALSE)</formula>
    </cfRule>
  </conditionalFormatting>
  <conditionalFormatting sqref="N43">
    <cfRule type="expression" dxfId="66" priority="15">
      <formula>IF(AND($AI$43=TRUE,$N$43=""),TRUE,FALSE)</formula>
    </cfRule>
  </conditionalFormatting>
  <conditionalFormatting sqref="N29:Q30">
    <cfRule type="expression" dxfId="65" priority="21">
      <formula>IF(AND($C$29="☑",$N$29=""),TRUE,FALSE)</formula>
    </cfRule>
  </conditionalFormatting>
  <conditionalFormatting sqref="O12">
    <cfRule type="expression" dxfId="64" priority="17">
      <formula>IF(AND($J$11="☑",$O$12=""),TRUE,FALSE)</formula>
    </cfRule>
  </conditionalFormatting>
  <conditionalFormatting sqref="O7:Q8">
    <cfRule type="expression" dxfId="63" priority="40">
      <formula>IF($O$7="",TRUE,FALSE)</formula>
    </cfRule>
  </conditionalFormatting>
  <conditionalFormatting sqref="P5:P6">
    <cfRule type="expression" dxfId="62" priority="46">
      <formula>IF(AND($P$5="□",$P$6="□"),TRUE,FALSE)</formula>
    </cfRule>
  </conditionalFormatting>
  <conditionalFormatting sqref="Q16:R16">
    <cfRule type="expression" dxfId="61" priority="32">
      <formula>IF(AND($C$13="☑",$Q$16=""),TRUE,FALSE)</formula>
    </cfRule>
  </conditionalFormatting>
  <conditionalFormatting sqref="Q25:S26">
    <cfRule type="expression" dxfId="60" priority="23">
      <formula>IF(AND($C$21="☑",$Q$25=""),TRUE,FALSE)</formula>
    </cfRule>
  </conditionalFormatting>
  <conditionalFormatting sqref="R5:S6">
    <cfRule type="expression" dxfId="59" priority="45">
      <formula>IF($R$5="",TRUE,FALSE)</formula>
    </cfRule>
  </conditionalFormatting>
  <conditionalFormatting sqref="S30 W30">
    <cfRule type="expression" dxfId="58" priority="20">
      <formula>IF(AND($C$29="☑",$S$30="□",$W$30="□"),TRUE,FALSE)</formula>
    </cfRule>
  </conditionalFormatting>
  <conditionalFormatting sqref="U5:V6">
    <cfRule type="expression" dxfId="57" priority="44">
      <formula>IF($U$5="",TRUE,FALSE)</formula>
    </cfRule>
  </conditionalFormatting>
  <conditionalFormatting sqref="U7:Z8">
    <cfRule type="expression" dxfId="56" priority="1">
      <formula>IF(AND($C$13="☑",$U$7=""),TRUE,FALSE)</formula>
    </cfRule>
  </conditionalFormatting>
  <conditionalFormatting sqref="V11:Y12">
    <cfRule type="expression" dxfId="55" priority="3">
      <formula>IF(AND(Q11="☑",V11=""),TRUE,FALSE)</formula>
    </cfRule>
  </conditionalFormatting>
  <conditionalFormatting sqref="W16:X16">
    <cfRule type="expression" dxfId="54" priority="31">
      <formula>IF(AND($C$13="☑",$W$16=""),TRUE,FALSE)</formula>
    </cfRule>
  </conditionalFormatting>
  <conditionalFormatting sqref="X5:Y6">
    <cfRule type="expression" dxfId="53" priority="43">
      <formula>IF($X$5="",TRUE,FALSE)</formula>
    </cfRule>
  </conditionalFormatting>
  <conditionalFormatting sqref="X25:Y26">
    <cfRule type="expression" dxfId="52" priority="22">
      <formula>IF(AND($C$21="☑",$X$25=""),TRUE,FALSE)</formula>
    </cfRule>
  </conditionalFormatting>
  <dataValidations count="19">
    <dataValidation type="list" imeMode="hiragana" allowBlank="1" showInputMessage="1" showErrorMessage="1" sqref="P5:P6 J9:K12 Q9:R12 I19:I20 N19:N20 I22 N22 S22 I24 N24 S24 S30 W30 C9:D35" xr:uid="{41ACC4C0-4ED4-41BF-9BF1-85CBD525C330}">
      <formula1>"□,☑"</formula1>
    </dataValidation>
    <dataValidation type="whole" imeMode="off" operator="greaterThanOrEqual" allowBlank="1" showInputMessage="1" showErrorMessage="1" sqref="A5:D6 A2:D3" xr:uid="{C5B8625E-B3C3-4888-ADF9-4F9678EEC39B}">
      <formula1>0</formula1>
    </dataValidation>
    <dataValidation type="list" imeMode="halfAlpha" operator="greaterThanOrEqual" allowBlank="1" showInputMessage="1" showErrorMessage="1" sqref="N29:Q30" xr:uid="{C7CB28D1-9B66-4835-A047-F7B3441140B7}">
      <formula1>$AC$60:$AC$75</formula1>
    </dataValidation>
    <dataValidation imeMode="off" allowBlank="1" showInputMessage="1" showErrorMessage="1" sqref="F36:Z37" xr:uid="{B31A891B-BD14-44EF-9FE6-544C8120A370}"/>
    <dataValidation imeMode="hiragana" allowBlank="1" showInputMessage="1" showErrorMessage="1" sqref="F5:O6 V11:Y12 J17:Y18 U38:Z39 R40:Z41 O43:Z43 E44:Z44 E2:Z3 I32:Z35 B47 A45:Z45 A48:Z50 A46:A47 C46:Z47" xr:uid="{7561F805-93AA-46B5-A2E5-AE7F2308D418}"/>
    <dataValidation type="list" imeMode="off" allowBlank="1" showInputMessage="1" showErrorMessage="1" sqref="P38:Q39 F38:G39" xr:uid="{0A778C7D-1043-4D19-809F-D871EF02FE4F}">
      <formula1>$AH$1:$AH$26</formula1>
    </dataValidation>
    <dataValidation type="list" imeMode="off" allowBlank="1" showInputMessage="1" showErrorMessage="1" sqref="C43:N43" xr:uid="{3861F17D-AF9A-491A-8D4C-2AFC73302D88}">
      <formula1>"0,1,2,3,4,5,6,7,8,9"</formula1>
    </dataValidation>
    <dataValidation imeMode="fullKatakana" allowBlank="1" showInputMessage="1" showErrorMessage="1" sqref="F4:O4" xr:uid="{E2A82100-540E-4307-8F8F-59621997C195}"/>
    <dataValidation type="list" imeMode="halfAlpha" operator="greaterThanOrEqual" allowBlank="1" showInputMessage="1" showErrorMessage="1" sqref="X25:Y26" xr:uid="{DF4728D1-C2FE-4352-B73F-AACD3B4FF49F}">
      <formula1>$AC$1:$AC$500</formula1>
    </dataValidation>
    <dataValidation type="list" imeMode="halfAlpha" operator="greaterThanOrEqual" allowBlank="1" showInputMessage="1" showErrorMessage="1" sqref="Q25:S26" xr:uid="{BDB278DF-2664-4097-8793-82983CFC5904}">
      <formula1>$AC$1:$AC$60</formula1>
    </dataValidation>
    <dataValidation type="list" imeMode="halfAlpha" operator="greaterThanOrEqual" allowBlank="1" showInputMessage="1" showErrorMessage="1" sqref="I25:L26" xr:uid="{9AFB1DB3-38CB-41D9-85C0-FA7176A08685}">
      <formula1>$AC$1:$AC$720</formula1>
    </dataValidation>
    <dataValidation type="list" imeMode="off" allowBlank="1" showInputMessage="1" showErrorMessage="1" sqref="H38:O39" xr:uid="{62CE5092-278C-40DE-81D8-15A4A0DE160B}">
      <formula1>$AG$1:$AG$10</formula1>
    </dataValidation>
    <dataValidation type="whole" imeMode="halfAlpha" operator="greaterThanOrEqual" allowBlank="1" showInputMessage="1" showErrorMessage="1" sqref="O12 M12" xr:uid="{E06A7E60-F561-4720-90A2-0484F91D1215}">
      <formula1>0</formula1>
    </dataValidation>
    <dataValidation type="list" imeMode="halfAlpha" allowBlank="1" showInputMessage="1" showErrorMessage="1" sqref="G7:I8" xr:uid="{2280E220-A3B2-4ECB-8551-12C667DA0DC9}">
      <formula1>$AE$1:$AE$30</formula1>
    </dataValidation>
    <dataValidation imeMode="halfAlpha" allowBlank="1" showInputMessage="1" showErrorMessage="1" sqref="U7:Z8 W16:X16 Q16:R16" xr:uid="{7801F122-DB48-4AA7-9ECF-89CAA362F431}"/>
    <dataValidation type="list" imeMode="halfAlpha" allowBlank="1" showInputMessage="1" showErrorMessage="1" sqref="F40:H41" xr:uid="{1880B5E3-8486-4968-88A4-9064C9046AB2}">
      <formula1>$AF$1:$AF$30</formula1>
    </dataValidation>
    <dataValidation type="list" imeMode="halfAlpha" allowBlank="1" showInputMessage="1" showErrorMessage="1" sqref="M40:N41 X5:Y6 O7:Q8" xr:uid="{2B9E92C9-E19F-4BC9-8368-4DAAB59AB247}">
      <formula1>$AE$1:$AE$31</formula1>
    </dataValidation>
    <dataValidation type="list" imeMode="halfAlpha" allowBlank="1" showInputMessage="1" showErrorMessage="1" sqref="J40:K41 U5:V6 K7:M8" xr:uid="{E64553E1-8347-445B-8BF9-E6C535238739}">
      <formula1>$AD$1:$AD$12</formula1>
    </dataValidation>
    <dataValidation type="list" imeMode="halfAlpha" allowBlank="1" showInputMessage="1" showErrorMessage="1" sqref="R5:S6" xr:uid="{BC6D669F-DA1F-47EE-8BBF-D10C4EC5864A}">
      <formula1>$AC$1:$AC$64</formula1>
    </dataValidation>
  </dataValidations>
  <hyperlinks>
    <hyperlink ref="AH1" r:id="rId1" tooltip="A" display="https://ja.wikipedia.org/wiki/A" xr:uid="{BFD30C61-A092-4A3E-97DC-095AFFD0CDA7}"/>
    <hyperlink ref="AH2" r:id="rId2" tooltip="B" display="https://ja.wikipedia.org/wiki/B" xr:uid="{95BFFB7C-5E9D-4381-A171-505F264F6FFA}"/>
    <hyperlink ref="AH3" r:id="rId3" tooltip="C" display="https://ja.wikipedia.org/wiki/C" xr:uid="{A07C60E5-434F-4CCD-897F-B50AED054CB1}"/>
    <hyperlink ref="AH4" r:id="rId4" tooltip="D" display="https://ja.wikipedia.org/wiki/D" xr:uid="{A4116180-78D3-437D-8913-F62880C50AAF}"/>
    <hyperlink ref="AH5" r:id="rId5" tooltip="E" display="https://ja.wikipedia.org/wiki/E" xr:uid="{656450E9-0EC9-4872-9132-B8CC71104FA0}"/>
    <hyperlink ref="AH6" r:id="rId6" tooltip="F" display="https://ja.wikipedia.org/wiki/F" xr:uid="{88B26578-AD61-4E4E-B180-78B6C897AFB9}"/>
    <hyperlink ref="AH7" r:id="rId7" tooltip="G" display="https://ja.wikipedia.org/wiki/G" xr:uid="{2BF95860-FB3C-41E3-873C-D3FBDA3C359A}"/>
    <hyperlink ref="AH8" r:id="rId8" tooltip="H" display="https://ja.wikipedia.org/wiki/H" xr:uid="{4C81EE11-83D5-4817-8C1E-17FF892DB870}"/>
    <hyperlink ref="AH9" r:id="rId9" tooltip="I" display="https://ja.wikipedia.org/wiki/I" xr:uid="{5F76A974-8427-4FDB-91B4-D1A05A7E24B0}"/>
    <hyperlink ref="AH10" r:id="rId10" tooltip="J" display="https://ja.wikipedia.org/wiki/J" xr:uid="{7F2014A5-CA2E-4B45-BB05-A66A1CA538BC}"/>
    <hyperlink ref="AH11" r:id="rId11" tooltip="K" display="https://ja.wikipedia.org/wiki/K" xr:uid="{B9498135-C406-4863-A454-AA4AC1623DED}"/>
    <hyperlink ref="AH12" r:id="rId12" tooltip="L" display="https://ja.wikipedia.org/wiki/L" xr:uid="{6A076D41-92D6-420A-B359-35719BA6DF17}"/>
    <hyperlink ref="AH13" r:id="rId13" tooltip="M" display="https://ja.wikipedia.org/wiki/M" xr:uid="{39D437E5-414B-4EFD-97AE-5B3AE02755C3}"/>
    <hyperlink ref="AH14" r:id="rId14" tooltip="N" display="https://ja.wikipedia.org/wiki/N" xr:uid="{F630CC02-E00D-4838-BBC5-E37AF4C99232}"/>
    <hyperlink ref="AH15" r:id="rId15" tooltip="O" display="https://ja.wikipedia.org/wiki/O" xr:uid="{3E7EB9CF-A605-4DC2-BAE6-7464E2B6007A}"/>
    <hyperlink ref="AH16" r:id="rId16" tooltip="P" display="https://ja.wikipedia.org/wiki/P" xr:uid="{255B241E-D116-4CB7-944F-5CFF982E137F}"/>
    <hyperlink ref="AH17" r:id="rId17" tooltip="Q" display="https://ja.wikipedia.org/wiki/Q" xr:uid="{27DA79D2-C0F7-494E-98C8-D98BDFA3DE31}"/>
    <hyperlink ref="AH18" r:id="rId18" tooltip="R" display="https://ja.wikipedia.org/wiki/R" xr:uid="{B1C999A1-7288-4381-82C3-E5D5CAC36F10}"/>
    <hyperlink ref="AH19" r:id="rId19" tooltip="S" display="https://ja.wikipedia.org/wiki/S" xr:uid="{C1EF81EA-0122-4C39-B556-B8012D11028D}"/>
    <hyperlink ref="AH20" r:id="rId20" tooltip="T" display="https://ja.wikipedia.org/wiki/T" xr:uid="{40C75C86-606F-4348-81AD-BAFFB6CB8BD2}"/>
    <hyperlink ref="AH21" r:id="rId21" tooltip="U" display="https://ja.wikipedia.org/wiki/U" xr:uid="{EFBF0CF4-CAB5-422E-AB2B-9C4D49D1F997}"/>
    <hyperlink ref="AH22" r:id="rId22" tooltip="V" display="https://ja.wikipedia.org/wiki/V" xr:uid="{EB63A8B9-49B9-46C9-A5F2-7B28EDC2E4D8}"/>
    <hyperlink ref="AH23" r:id="rId23" tooltip="W" display="https://ja.wikipedia.org/wiki/W" xr:uid="{9DD72771-EB93-465E-835A-3A238CBA80B6}"/>
    <hyperlink ref="AH24" r:id="rId24" tooltip="X" display="https://ja.wikipedia.org/wiki/X" xr:uid="{19EC8ECD-AFAE-4559-A189-1F9990021813}"/>
    <hyperlink ref="AH25" r:id="rId25" tooltip="Y" display="https://ja.wikipedia.org/wiki/Y" xr:uid="{CDDD5567-AB88-4EBB-92C3-08B39C0F0211}"/>
    <hyperlink ref="AH26" r:id="rId26" tooltip="Z" display="https://ja.wikipedia.org/wiki/Z" xr:uid="{B284EE3F-2713-4668-94C5-9E8CD3AD3BC7}"/>
  </hyperlinks>
  <printOptions horizontalCentered="1"/>
  <pageMargins left="0.51181102362204722" right="0.51181102362204722" top="0.74803149606299213" bottom="0.35433070866141736" header="0.31496062992125984" footer="0.31496062992125984"/>
  <pageSetup paperSize="8" orientation="landscape" r:id="rId27"/>
  <headerFooter>
    <oddHeader xml:space="preserve">&amp;R&amp;8
</oddHeader>
    <oddFooter xml:space="preserve">&amp;L&amp;D&amp;C&amp;"游ゴシック,標準"&amp;8浜松商工会議所　電話：053-452-1113　メール：rouho@hamamatsu-cci.or.jp&amp;R（　/　）
</oddFooter>
  </headerFooter>
  <drawing r:id="rId28"/>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R720"/>
  <sheetViews>
    <sheetView tabSelected="1" view="pageBreakPreview" topLeftCell="A27" zoomScale="145" zoomScaleNormal="100" zoomScaleSheetLayoutView="145" zoomScalePageLayoutView="85" workbookViewId="0">
      <selection activeCell="AA7" sqref="AA7"/>
    </sheetView>
  </sheetViews>
  <sheetFormatPr defaultColWidth="8.9140625" defaultRowHeight="16.5"/>
  <cols>
    <col min="1" max="5" width="3.58203125" style="10" customWidth="1"/>
    <col min="6" max="26" width="3.08203125" style="10" customWidth="1"/>
    <col min="27" max="28" width="3.58203125" style="9" customWidth="1"/>
    <col min="29" max="43" width="8.9140625" style="10" hidden="1" customWidth="1"/>
    <col min="44" max="44" width="8.9140625" style="10"/>
    <col min="45" max="70" width="2.6640625" style="29" customWidth="1"/>
    <col min="71" max="16384" width="8.9140625" style="10"/>
  </cols>
  <sheetData>
    <row r="1" spans="1:45" ht="12" customHeight="1" thickBot="1">
      <c r="A1" s="353" t="s">
        <v>0</v>
      </c>
      <c r="B1" s="353"/>
      <c r="C1" s="353"/>
      <c r="D1" s="354"/>
      <c r="E1" s="355" t="s">
        <v>1</v>
      </c>
      <c r="F1" s="353"/>
      <c r="G1" s="353"/>
      <c r="H1" s="353"/>
      <c r="I1" s="353"/>
      <c r="J1" s="353"/>
      <c r="K1" s="353"/>
      <c r="L1" s="353"/>
      <c r="M1" s="353"/>
      <c r="N1" s="353"/>
      <c r="O1" s="353"/>
      <c r="P1" s="353"/>
      <c r="Q1" s="353"/>
      <c r="R1" s="353"/>
      <c r="S1" s="353"/>
      <c r="T1" s="353"/>
      <c r="U1" s="353"/>
      <c r="V1" s="356"/>
      <c r="W1" s="357" t="s">
        <v>2</v>
      </c>
      <c r="X1" s="353"/>
      <c r="Y1" s="353"/>
      <c r="Z1" s="353"/>
      <c r="AC1" s="10">
        <v>0</v>
      </c>
      <c r="AD1" s="10">
        <v>1</v>
      </c>
      <c r="AE1" s="10">
        <v>1</v>
      </c>
      <c r="AF1" s="10">
        <v>2021</v>
      </c>
      <c r="AG1" s="10">
        <v>0</v>
      </c>
      <c r="AH1" t="s">
        <v>89</v>
      </c>
      <c r="AS1" s="30"/>
    </row>
    <row r="2" spans="1:45" ht="14.15" customHeight="1" thickTop="1">
      <c r="A2" s="358"/>
      <c r="B2" s="359"/>
      <c r="C2" s="359"/>
      <c r="D2" s="360"/>
      <c r="E2" s="364"/>
      <c r="F2" s="365"/>
      <c r="G2" s="365"/>
      <c r="H2" s="365"/>
      <c r="I2" s="365"/>
      <c r="J2" s="365"/>
      <c r="K2" s="365"/>
      <c r="L2" s="365"/>
      <c r="M2" s="365"/>
      <c r="N2" s="365"/>
      <c r="O2" s="365"/>
      <c r="P2" s="365"/>
      <c r="Q2" s="365"/>
      <c r="R2" s="365"/>
      <c r="S2" s="365"/>
      <c r="T2" s="365"/>
      <c r="U2" s="365"/>
      <c r="V2" s="366"/>
      <c r="W2" s="370" t="s">
        <v>157</v>
      </c>
      <c r="X2" s="371"/>
      <c r="Y2" s="371"/>
      <c r="Z2" s="371"/>
      <c r="AC2" s="10">
        <v>1</v>
      </c>
      <c r="AD2" s="10">
        <v>2</v>
      </c>
      <c r="AE2" s="10">
        <v>2</v>
      </c>
      <c r="AF2" s="10">
        <v>2022</v>
      </c>
      <c r="AG2" s="10">
        <v>1</v>
      </c>
      <c r="AH2" t="s">
        <v>90</v>
      </c>
    </row>
    <row r="3" spans="1:45" ht="14.15" customHeight="1" thickBot="1">
      <c r="A3" s="361"/>
      <c r="B3" s="362"/>
      <c r="C3" s="362"/>
      <c r="D3" s="363"/>
      <c r="E3" s="367"/>
      <c r="F3" s="368"/>
      <c r="G3" s="368"/>
      <c r="H3" s="368"/>
      <c r="I3" s="368"/>
      <c r="J3" s="368"/>
      <c r="K3" s="368"/>
      <c r="L3" s="368"/>
      <c r="M3" s="368"/>
      <c r="N3" s="368"/>
      <c r="O3" s="368"/>
      <c r="P3" s="368"/>
      <c r="Q3" s="368"/>
      <c r="R3" s="368"/>
      <c r="S3" s="368"/>
      <c r="T3" s="368"/>
      <c r="U3" s="368"/>
      <c r="V3" s="369"/>
      <c r="W3" s="372"/>
      <c r="X3" s="373"/>
      <c r="Y3" s="373"/>
      <c r="Z3" s="373"/>
      <c r="AC3" s="10">
        <v>2</v>
      </c>
      <c r="AD3" s="10">
        <v>3</v>
      </c>
      <c r="AE3" s="10">
        <v>3</v>
      </c>
      <c r="AF3" s="10">
        <v>2023</v>
      </c>
      <c r="AG3" s="10">
        <v>2</v>
      </c>
      <c r="AH3" t="s">
        <v>91</v>
      </c>
    </row>
    <row r="4" spans="1:45" ht="12" customHeight="1" thickTop="1">
      <c r="A4" s="374" t="s">
        <v>3</v>
      </c>
      <c r="B4" s="374"/>
      <c r="C4" s="374"/>
      <c r="D4" s="375"/>
      <c r="E4" s="11" t="s">
        <v>4</v>
      </c>
      <c r="F4" s="376"/>
      <c r="G4" s="376"/>
      <c r="H4" s="376"/>
      <c r="I4" s="376"/>
      <c r="J4" s="376"/>
      <c r="K4" s="376"/>
      <c r="L4" s="376"/>
      <c r="M4" s="376"/>
      <c r="N4" s="376"/>
      <c r="O4" s="376"/>
      <c r="P4" s="377" t="s">
        <v>5</v>
      </c>
      <c r="Q4" s="377"/>
      <c r="R4" s="377"/>
      <c r="S4" s="377"/>
      <c r="T4" s="377"/>
      <c r="U4" s="377"/>
      <c r="V4" s="377"/>
      <c r="W4" s="377"/>
      <c r="X4" s="377"/>
      <c r="Y4" s="377"/>
      <c r="Z4" s="378"/>
      <c r="AB4" s="10"/>
      <c r="AC4" s="10">
        <v>3</v>
      </c>
      <c r="AD4" s="10">
        <v>4</v>
      </c>
      <c r="AE4" s="10">
        <v>4</v>
      </c>
      <c r="AF4" s="10">
        <v>2024</v>
      </c>
      <c r="AG4" s="10">
        <v>3</v>
      </c>
      <c r="AH4" t="s">
        <v>92</v>
      </c>
    </row>
    <row r="5" spans="1:45" ht="16.25" customHeight="1">
      <c r="A5" s="340"/>
      <c r="B5" s="340"/>
      <c r="C5" s="340"/>
      <c r="D5" s="341"/>
      <c r="E5" s="344" t="s">
        <v>6</v>
      </c>
      <c r="F5" s="236"/>
      <c r="G5" s="236"/>
      <c r="H5" s="236"/>
      <c r="I5" s="236"/>
      <c r="J5" s="236"/>
      <c r="K5" s="236"/>
      <c r="L5" s="236"/>
      <c r="M5" s="236"/>
      <c r="N5" s="236"/>
      <c r="O5" s="236"/>
      <c r="P5" s="7" t="s">
        <v>7</v>
      </c>
      <c r="Q5" s="12" t="s">
        <v>8</v>
      </c>
      <c r="R5" s="347"/>
      <c r="S5" s="348"/>
      <c r="T5" s="351" t="s">
        <v>9</v>
      </c>
      <c r="U5" s="347"/>
      <c r="V5" s="348"/>
      <c r="W5" s="351" t="s">
        <v>10</v>
      </c>
      <c r="X5" s="347"/>
      <c r="Y5" s="348"/>
      <c r="Z5" s="320" t="s">
        <v>11</v>
      </c>
      <c r="AB5" s="10"/>
      <c r="AC5" s="10">
        <v>4</v>
      </c>
      <c r="AD5" s="10">
        <v>5</v>
      </c>
      <c r="AE5" s="10">
        <v>5</v>
      </c>
      <c r="AF5" s="10">
        <v>2025</v>
      </c>
      <c r="AG5" s="10">
        <v>4</v>
      </c>
      <c r="AH5" t="s">
        <v>93</v>
      </c>
    </row>
    <row r="6" spans="1:45" ht="16.25" customHeight="1">
      <c r="A6" s="342"/>
      <c r="B6" s="342"/>
      <c r="C6" s="342"/>
      <c r="D6" s="343"/>
      <c r="E6" s="345"/>
      <c r="F6" s="346"/>
      <c r="G6" s="346"/>
      <c r="H6" s="346"/>
      <c r="I6" s="346"/>
      <c r="J6" s="346"/>
      <c r="K6" s="346"/>
      <c r="L6" s="346"/>
      <c r="M6" s="346"/>
      <c r="N6" s="346"/>
      <c r="O6" s="346"/>
      <c r="P6" s="8" t="s">
        <v>7</v>
      </c>
      <c r="Q6" s="13" t="s">
        <v>12</v>
      </c>
      <c r="R6" s="349"/>
      <c r="S6" s="350"/>
      <c r="T6" s="352"/>
      <c r="U6" s="349"/>
      <c r="V6" s="350"/>
      <c r="W6" s="352"/>
      <c r="X6" s="349"/>
      <c r="Y6" s="350"/>
      <c r="Z6" s="327"/>
      <c r="AB6" s="10"/>
      <c r="AC6" s="10">
        <v>5</v>
      </c>
      <c r="AD6" s="10">
        <v>6</v>
      </c>
      <c r="AE6" s="10">
        <v>6</v>
      </c>
      <c r="AF6" s="10">
        <v>2026</v>
      </c>
      <c r="AG6" s="10">
        <v>5</v>
      </c>
      <c r="AH6" t="s">
        <v>94</v>
      </c>
    </row>
    <row r="7" spans="1:45" ht="15" customHeight="1">
      <c r="A7" s="115" t="s">
        <v>13</v>
      </c>
      <c r="B7" s="116"/>
      <c r="C7" s="116"/>
      <c r="D7" s="116"/>
      <c r="E7" s="328" t="s">
        <v>14</v>
      </c>
      <c r="F7" s="329"/>
      <c r="G7" s="330"/>
      <c r="H7" s="331"/>
      <c r="I7" s="331"/>
      <c r="J7" s="233" t="s">
        <v>9</v>
      </c>
      <c r="K7" s="330"/>
      <c r="L7" s="331"/>
      <c r="M7" s="331"/>
      <c r="N7" s="233" t="s">
        <v>15</v>
      </c>
      <c r="O7" s="330"/>
      <c r="P7" s="331"/>
      <c r="Q7" s="331"/>
      <c r="R7" s="233" t="s">
        <v>11</v>
      </c>
      <c r="S7" s="332" t="s">
        <v>16</v>
      </c>
      <c r="T7" s="333"/>
      <c r="U7" s="336"/>
      <c r="V7" s="336"/>
      <c r="W7" s="336"/>
      <c r="X7" s="336"/>
      <c r="Y7" s="336"/>
      <c r="Z7" s="337"/>
      <c r="AC7" s="10">
        <v>6</v>
      </c>
      <c r="AD7" s="10">
        <v>7</v>
      </c>
      <c r="AE7" s="10">
        <v>7</v>
      </c>
      <c r="AF7" s="10">
        <v>2027</v>
      </c>
      <c r="AG7" s="10">
        <v>6</v>
      </c>
      <c r="AH7" t="s">
        <v>95</v>
      </c>
    </row>
    <row r="8" spans="1:45" ht="15" customHeight="1">
      <c r="A8" s="119"/>
      <c r="B8" s="120"/>
      <c r="C8" s="120"/>
      <c r="D8" s="120"/>
      <c r="E8" s="328"/>
      <c r="F8" s="329"/>
      <c r="G8" s="330"/>
      <c r="H8" s="331"/>
      <c r="I8" s="331"/>
      <c r="J8" s="233"/>
      <c r="K8" s="330"/>
      <c r="L8" s="331"/>
      <c r="M8" s="331"/>
      <c r="N8" s="233"/>
      <c r="O8" s="330"/>
      <c r="P8" s="331"/>
      <c r="Q8" s="331"/>
      <c r="R8" s="233"/>
      <c r="S8" s="334"/>
      <c r="T8" s="335"/>
      <c r="U8" s="338"/>
      <c r="V8" s="338"/>
      <c r="W8" s="338"/>
      <c r="X8" s="338"/>
      <c r="Y8" s="338"/>
      <c r="Z8" s="339"/>
      <c r="AC8" s="10">
        <v>7</v>
      </c>
      <c r="AD8" s="10">
        <v>8</v>
      </c>
      <c r="AE8" s="10">
        <v>8</v>
      </c>
      <c r="AF8" s="10">
        <v>2028</v>
      </c>
      <c r="AG8" s="10">
        <v>7</v>
      </c>
      <c r="AH8" t="s">
        <v>96</v>
      </c>
    </row>
    <row r="9" spans="1:45" ht="16.25" customHeight="1">
      <c r="A9" s="121" t="s">
        <v>57</v>
      </c>
      <c r="B9" s="122"/>
      <c r="C9" s="387" t="s">
        <v>7</v>
      </c>
      <c r="D9" s="387"/>
      <c r="E9" s="125" t="s">
        <v>60</v>
      </c>
      <c r="F9" s="125"/>
      <c r="G9" s="125"/>
      <c r="H9" s="125"/>
      <c r="I9" s="125"/>
      <c r="J9" s="389" t="s">
        <v>150</v>
      </c>
      <c r="K9" s="390"/>
      <c r="L9" s="125" t="s">
        <v>61</v>
      </c>
      <c r="M9" s="125"/>
      <c r="N9" s="125"/>
      <c r="O9" s="125"/>
      <c r="P9" s="380"/>
      <c r="Q9" s="390" t="s">
        <v>7</v>
      </c>
      <c r="R9" s="390"/>
      <c r="S9" s="131" t="s">
        <v>17</v>
      </c>
      <c r="T9" s="131"/>
      <c r="U9" s="131"/>
      <c r="V9" s="131"/>
      <c r="W9" s="131"/>
      <c r="X9" s="131"/>
      <c r="Y9" s="131"/>
      <c r="Z9" s="132"/>
      <c r="AC9" s="10">
        <v>8</v>
      </c>
      <c r="AD9" s="10">
        <v>9</v>
      </c>
      <c r="AE9" s="10">
        <v>9</v>
      </c>
      <c r="AF9" s="10">
        <v>2029</v>
      </c>
      <c r="AG9" s="10">
        <v>8</v>
      </c>
      <c r="AH9" t="s">
        <v>97</v>
      </c>
    </row>
    <row r="10" spans="1:45" ht="16.25" customHeight="1">
      <c r="A10" s="123"/>
      <c r="B10" s="124"/>
      <c r="C10" s="388"/>
      <c r="D10" s="388"/>
      <c r="E10" s="126"/>
      <c r="F10" s="126"/>
      <c r="G10" s="126"/>
      <c r="H10" s="126"/>
      <c r="I10" s="126"/>
      <c r="J10" s="391"/>
      <c r="K10" s="392"/>
      <c r="L10" s="126"/>
      <c r="M10" s="126"/>
      <c r="N10" s="126"/>
      <c r="O10" s="126"/>
      <c r="P10" s="381"/>
      <c r="Q10" s="392"/>
      <c r="R10" s="392"/>
      <c r="S10" s="126"/>
      <c r="T10" s="126"/>
      <c r="U10" s="126"/>
      <c r="V10" s="126"/>
      <c r="W10" s="126"/>
      <c r="X10" s="126"/>
      <c r="Y10" s="126"/>
      <c r="Z10" s="133"/>
      <c r="AC10" s="10">
        <v>9</v>
      </c>
      <c r="AD10" s="10">
        <v>10</v>
      </c>
      <c r="AE10" s="10">
        <v>10</v>
      </c>
      <c r="AF10" s="10">
        <v>2030</v>
      </c>
      <c r="AG10" s="10">
        <v>9</v>
      </c>
      <c r="AH10" t="s">
        <v>98</v>
      </c>
    </row>
    <row r="11" spans="1:45" ht="22.25" customHeight="1">
      <c r="A11" s="115" t="s">
        <v>58</v>
      </c>
      <c r="B11" s="116"/>
      <c r="C11" s="382" t="s">
        <v>7</v>
      </c>
      <c r="D11" s="383"/>
      <c r="E11" s="127" t="s">
        <v>66</v>
      </c>
      <c r="F11" s="127"/>
      <c r="G11" s="127"/>
      <c r="H11" s="127"/>
      <c r="I11" s="128"/>
      <c r="J11" s="384" t="s">
        <v>7</v>
      </c>
      <c r="K11" s="315"/>
      <c r="L11" s="127" t="s">
        <v>59</v>
      </c>
      <c r="M11" s="127"/>
      <c r="N11" s="127"/>
      <c r="O11" s="127"/>
      <c r="P11" s="128"/>
      <c r="Q11" s="384" t="s">
        <v>7</v>
      </c>
      <c r="R11" s="315"/>
      <c r="S11" s="379" t="s">
        <v>70</v>
      </c>
      <c r="T11" s="127"/>
      <c r="U11" s="393" t="s">
        <v>22</v>
      </c>
      <c r="V11" s="134"/>
      <c r="W11" s="134"/>
      <c r="X11" s="134"/>
      <c r="Y11" s="134"/>
      <c r="Z11" s="386" t="s">
        <v>71</v>
      </c>
      <c r="AC11" s="10">
        <v>10</v>
      </c>
      <c r="AD11" s="10">
        <v>11</v>
      </c>
      <c r="AE11" s="10">
        <v>11</v>
      </c>
      <c r="AF11" s="10">
        <v>2031</v>
      </c>
      <c r="AH11" t="s">
        <v>99</v>
      </c>
    </row>
    <row r="12" spans="1:45" ht="14" customHeight="1">
      <c r="A12" s="119"/>
      <c r="B12" s="120"/>
      <c r="C12" s="164"/>
      <c r="D12" s="165"/>
      <c r="E12" s="129"/>
      <c r="F12" s="129"/>
      <c r="G12" s="129"/>
      <c r="H12" s="129"/>
      <c r="I12" s="130"/>
      <c r="J12" s="385"/>
      <c r="K12" s="318"/>
      <c r="L12" s="14" t="s">
        <v>43</v>
      </c>
      <c r="M12" s="5"/>
      <c r="N12" s="15" t="s">
        <v>44</v>
      </c>
      <c r="O12" s="26"/>
      <c r="P12" s="16" t="s">
        <v>45</v>
      </c>
      <c r="Q12" s="385"/>
      <c r="R12" s="318"/>
      <c r="S12" s="129"/>
      <c r="T12" s="129"/>
      <c r="U12" s="394"/>
      <c r="V12" s="135"/>
      <c r="W12" s="135"/>
      <c r="X12" s="135"/>
      <c r="Y12" s="135"/>
      <c r="Z12" s="327"/>
      <c r="AC12" s="10">
        <v>11</v>
      </c>
      <c r="AD12" s="10">
        <v>12</v>
      </c>
      <c r="AE12" s="10">
        <v>12</v>
      </c>
      <c r="AF12" s="10">
        <v>2032</v>
      </c>
      <c r="AH12" t="s">
        <v>100</v>
      </c>
    </row>
    <row r="13" spans="1:45" ht="15" customHeight="1">
      <c r="A13" s="115" t="s">
        <v>76</v>
      </c>
      <c r="B13" s="116"/>
      <c r="C13" s="300" t="s">
        <v>7</v>
      </c>
      <c r="D13" s="315"/>
      <c r="E13" s="98" t="s">
        <v>18</v>
      </c>
      <c r="F13" s="136" t="s">
        <v>19</v>
      </c>
      <c r="G13" s="136"/>
      <c r="H13" s="136"/>
      <c r="I13" s="136"/>
      <c r="J13" s="136"/>
      <c r="K13" s="136"/>
      <c r="L13" s="136"/>
      <c r="M13" s="136"/>
      <c r="N13" s="136"/>
      <c r="O13" s="136"/>
      <c r="P13" s="136"/>
      <c r="Q13" s="136"/>
      <c r="R13" s="136"/>
      <c r="S13" s="136"/>
      <c r="T13" s="136"/>
      <c r="U13" s="136"/>
      <c r="V13" s="136"/>
      <c r="W13" s="136"/>
      <c r="X13" s="136"/>
      <c r="Y13" s="136"/>
      <c r="Z13" s="137"/>
      <c r="AC13" s="10">
        <v>12</v>
      </c>
      <c r="AE13" s="10">
        <v>13</v>
      </c>
      <c r="AF13" s="10">
        <v>2033</v>
      </c>
      <c r="AH13" t="s">
        <v>101</v>
      </c>
    </row>
    <row r="14" spans="1:45" ht="15" customHeight="1">
      <c r="A14" s="117"/>
      <c r="B14" s="118"/>
      <c r="C14" s="316"/>
      <c r="D14" s="317"/>
      <c r="E14" s="103" t="s">
        <v>20</v>
      </c>
      <c r="F14" s="138" t="s">
        <v>72</v>
      </c>
      <c r="G14" s="138"/>
      <c r="H14" s="138"/>
      <c r="I14" s="138"/>
      <c r="J14" s="138"/>
      <c r="K14" s="138"/>
      <c r="L14" s="138"/>
      <c r="M14" s="138"/>
      <c r="N14" s="138"/>
      <c r="O14" s="138"/>
      <c r="P14" s="138"/>
      <c r="Q14" s="138"/>
      <c r="R14" s="138"/>
      <c r="S14" s="138"/>
      <c r="T14" s="138"/>
      <c r="U14" s="138"/>
      <c r="V14" s="138"/>
      <c r="W14" s="138"/>
      <c r="X14" s="138"/>
      <c r="Y14" s="138"/>
      <c r="Z14" s="139"/>
      <c r="AC14" s="10">
        <v>13</v>
      </c>
      <c r="AE14" s="10">
        <v>14</v>
      </c>
      <c r="AF14" s="10">
        <v>2034</v>
      </c>
      <c r="AH14" t="s">
        <v>102</v>
      </c>
    </row>
    <row r="15" spans="1:45" ht="15" customHeight="1">
      <c r="A15" s="117"/>
      <c r="B15" s="118"/>
      <c r="C15" s="316"/>
      <c r="D15" s="317"/>
      <c r="E15" s="104" t="s">
        <v>21</v>
      </c>
      <c r="F15" s="140" t="s">
        <v>73</v>
      </c>
      <c r="G15" s="140"/>
      <c r="H15" s="140"/>
      <c r="I15" s="140"/>
      <c r="J15" s="140"/>
      <c r="K15" s="140"/>
      <c r="L15" s="140"/>
      <c r="M15" s="140"/>
      <c r="N15" s="140"/>
      <c r="O15" s="140"/>
      <c r="P15" s="140"/>
      <c r="Q15" s="140"/>
      <c r="R15" s="140"/>
      <c r="S15" s="140"/>
      <c r="T15" s="140"/>
      <c r="U15" s="140"/>
      <c r="V15" s="140"/>
      <c r="W15" s="140"/>
      <c r="X15" s="140"/>
      <c r="Y15" s="140"/>
      <c r="Z15" s="141"/>
      <c r="AC15" s="10">
        <v>14</v>
      </c>
      <c r="AE15" s="10">
        <v>15</v>
      </c>
      <c r="AF15" s="10">
        <v>2035</v>
      </c>
      <c r="AH15" t="s">
        <v>103</v>
      </c>
    </row>
    <row r="16" spans="1:45" ht="15" customHeight="1">
      <c r="A16" s="119"/>
      <c r="B16" s="120"/>
      <c r="C16" s="298"/>
      <c r="D16" s="318"/>
      <c r="E16" s="99"/>
      <c r="F16" s="314" t="s">
        <v>74</v>
      </c>
      <c r="G16" s="314"/>
      <c r="H16" s="314"/>
      <c r="I16" s="314"/>
      <c r="J16" s="314"/>
      <c r="K16" s="314"/>
      <c r="L16" s="314"/>
      <c r="M16" s="142" t="s">
        <v>77</v>
      </c>
      <c r="N16" s="142"/>
      <c r="O16" s="142"/>
      <c r="P16" s="142"/>
      <c r="Q16" s="296"/>
      <c r="R16" s="296"/>
      <c r="S16" s="100" t="s">
        <v>23</v>
      </c>
      <c r="T16" s="101" t="s">
        <v>24</v>
      </c>
      <c r="U16" s="142" t="s">
        <v>75</v>
      </c>
      <c r="V16" s="142"/>
      <c r="W16" s="296"/>
      <c r="X16" s="296"/>
      <c r="Y16" s="100" t="s">
        <v>23</v>
      </c>
      <c r="Z16" s="102" t="s">
        <v>24</v>
      </c>
      <c r="AC16" s="10">
        <v>15</v>
      </c>
      <c r="AE16" s="10">
        <v>16</v>
      </c>
      <c r="AF16" s="10">
        <v>2036</v>
      </c>
      <c r="AH16" t="s">
        <v>104</v>
      </c>
    </row>
    <row r="17" spans="1:34" ht="15" customHeight="1">
      <c r="A17" s="115" t="s">
        <v>62</v>
      </c>
      <c r="B17" s="116"/>
      <c r="C17" s="297" t="s">
        <v>7</v>
      </c>
      <c r="D17" s="298"/>
      <c r="E17" s="301" t="s">
        <v>25</v>
      </c>
      <c r="F17" s="301"/>
      <c r="G17" s="301"/>
      <c r="H17" s="301"/>
      <c r="I17" s="302" t="s">
        <v>26</v>
      </c>
      <c r="J17" s="143"/>
      <c r="K17" s="143"/>
      <c r="L17" s="143"/>
      <c r="M17" s="143"/>
      <c r="N17" s="143"/>
      <c r="O17" s="143"/>
      <c r="P17" s="143"/>
      <c r="Q17" s="143"/>
      <c r="R17" s="143"/>
      <c r="S17" s="143"/>
      <c r="T17" s="143"/>
      <c r="U17" s="143"/>
      <c r="V17" s="143"/>
      <c r="W17" s="143"/>
      <c r="X17" s="143"/>
      <c r="Y17" s="143"/>
      <c r="Z17" s="303" t="s">
        <v>24</v>
      </c>
      <c r="AC17" s="10">
        <v>16</v>
      </c>
      <c r="AE17" s="10">
        <v>17</v>
      </c>
      <c r="AF17" s="10">
        <v>2037</v>
      </c>
      <c r="AH17" t="s">
        <v>105</v>
      </c>
    </row>
    <row r="18" spans="1:34" ht="15" customHeight="1">
      <c r="A18" s="117"/>
      <c r="B18" s="118"/>
      <c r="C18" s="299"/>
      <c r="D18" s="300"/>
      <c r="E18" s="301"/>
      <c r="F18" s="301"/>
      <c r="G18" s="301"/>
      <c r="H18" s="301"/>
      <c r="I18" s="302"/>
      <c r="J18" s="143"/>
      <c r="K18" s="143"/>
      <c r="L18" s="143"/>
      <c r="M18" s="143"/>
      <c r="N18" s="143"/>
      <c r="O18" s="143"/>
      <c r="P18" s="143"/>
      <c r="Q18" s="143"/>
      <c r="R18" s="143"/>
      <c r="S18" s="143"/>
      <c r="T18" s="143"/>
      <c r="U18" s="143"/>
      <c r="V18" s="143"/>
      <c r="W18" s="143"/>
      <c r="X18" s="143"/>
      <c r="Y18" s="143"/>
      <c r="Z18" s="303"/>
      <c r="AC18" s="10">
        <v>17</v>
      </c>
      <c r="AE18" s="10">
        <v>18</v>
      </c>
      <c r="AF18" s="10">
        <v>2038</v>
      </c>
      <c r="AH18" t="s">
        <v>106</v>
      </c>
    </row>
    <row r="19" spans="1:34" ht="15" customHeight="1">
      <c r="A19" s="117"/>
      <c r="B19" s="118"/>
      <c r="C19" s="304" t="s">
        <v>7</v>
      </c>
      <c r="D19" s="305"/>
      <c r="E19" s="308" t="s">
        <v>27</v>
      </c>
      <c r="F19" s="308"/>
      <c r="G19" s="308"/>
      <c r="H19" s="308"/>
      <c r="I19" s="310" t="s">
        <v>7</v>
      </c>
      <c r="J19" s="144" t="s">
        <v>78</v>
      </c>
      <c r="K19" s="144"/>
      <c r="L19" s="144"/>
      <c r="M19" s="144"/>
      <c r="N19" s="312" t="s">
        <v>7</v>
      </c>
      <c r="O19" s="144" t="s">
        <v>28</v>
      </c>
      <c r="P19" s="144"/>
      <c r="Q19" s="144"/>
      <c r="R19" s="144"/>
      <c r="S19" s="144"/>
      <c r="T19" s="319"/>
      <c r="U19" s="319"/>
      <c r="V19" s="319"/>
      <c r="W19" s="319"/>
      <c r="X19" s="319"/>
      <c r="Y19" s="319"/>
      <c r="Z19" s="320"/>
      <c r="AC19" s="10">
        <v>18</v>
      </c>
      <c r="AE19" s="10">
        <v>19</v>
      </c>
      <c r="AF19" s="10">
        <v>2039</v>
      </c>
      <c r="AH19" t="s">
        <v>107</v>
      </c>
    </row>
    <row r="20" spans="1:34" ht="15" customHeight="1">
      <c r="A20" s="117"/>
      <c r="B20" s="118"/>
      <c r="C20" s="306"/>
      <c r="D20" s="307"/>
      <c r="E20" s="309"/>
      <c r="F20" s="309"/>
      <c r="G20" s="309"/>
      <c r="H20" s="309"/>
      <c r="I20" s="311"/>
      <c r="J20" s="145"/>
      <c r="K20" s="145"/>
      <c r="L20" s="145"/>
      <c r="M20" s="145"/>
      <c r="N20" s="313"/>
      <c r="O20" s="145"/>
      <c r="P20" s="145"/>
      <c r="Q20" s="145"/>
      <c r="R20" s="145"/>
      <c r="S20" s="145"/>
      <c r="T20" s="321"/>
      <c r="U20" s="321"/>
      <c r="V20" s="321"/>
      <c r="W20" s="321"/>
      <c r="X20" s="321"/>
      <c r="Y20" s="321"/>
      <c r="Z20" s="322"/>
      <c r="AC20" s="10">
        <v>19</v>
      </c>
      <c r="AE20" s="10">
        <v>20</v>
      </c>
      <c r="AF20" s="10">
        <v>2040</v>
      </c>
      <c r="AH20" t="s">
        <v>108</v>
      </c>
    </row>
    <row r="21" spans="1:34" ht="15" customHeight="1">
      <c r="A21" s="117"/>
      <c r="B21" s="118"/>
      <c r="C21" s="162" t="s">
        <v>7</v>
      </c>
      <c r="D21" s="163"/>
      <c r="E21" s="323" t="s">
        <v>29</v>
      </c>
      <c r="F21" s="323"/>
      <c r="G21" s="323"/>
      <c r="H21" s="324"/>
      <c r="I21" s="150" t="s">
        <v>63</v>
      </c>
      <c r="J21" s="151"/>
      <c r="K21" s="151"/>
      <c r="L21" s="151"/>
      <c r="M21" s="151"/>
      <c r="N21" s="151"/>
      <c r="O21" s="151"/>
      <c r="P21" s="151"/>
      <c r="Q21" s="151"/>
      <c r="R21" s="151"/>
      <c r="S21" s="151"/>
      <c r="T21" s="151"/>
      <c r="U21" s="151"/>
      <c r="V21" s="151"/>
      <c r="W21" s="151"/>
      <c r="X21" s="151"/>
      <c r="Y21" s="151"/>
      <c r="Z21" s="152"/>
      <c r="AC21" s="10">
        <v>20</v>
      </c>
      <c r="AE21" s="10">
        <v>21</v>
      </c>
      <c r="AF21" s="10">
        <v>2041</v>
      </c>
      <c r="AH21" t="s">
        <v>109</v>
      </c>
    </row>
    <row r="22" spans="1:34" ht="15" customHeight="1">
      <c r="A22" s="117"/>
      <c r="B22" s="118"/>
      <c r="C22" s="162"/>
      <c r="D22" s="163"/>
      <c r="E22" s="323"/>
      <c r="F22" s="323"/>
      <c r="G22" s="323"/>
      <c r="H22" s="324"/>
      <c r="I22" s="6" t="s">
        <v>7</v>
      </c>
      <c r="J22" s="146" t="s">
        <v>30</v>
      </c>
      <c r="K22" s="146"/>
      <c r="L22" s="146"/>
      <c r="M22" s="147"/>
      <c r="N22" s="6" t="s">
        <v>7</v>
      </c>
      <c r="O22" s="146" t="s">
        <v>31</v>
      </c>
      <c r="P22" s="146"/>
      <c r="Q22" s="146"/>
      <c r="R22" s="147"/>
      <c r="S22" s="6" t="s">
        <v>7</v>
      </c>
      <c r="T22" s="146" t="s">
        <v>64</v>
      </c>
      <c r="U22" s="146"/>
      <c r="V22" s="146"/>
      <c r="W22" s="146"/>
      <c r="X22" s="146"/>
      <c r="Y22" s="146"/>
      <c r="Z22" s="325"/>
      <c r="AC22" s="10">
        <v>21</v>
      </c>
      <c r="AE22" s="10">
        <v>22</v>
      </c>
      <c r="AF22" s="10">
        <v>2042</v>
      </c>
      <c r="AH22" t="s">
        <v>110</v>
      </c>
    </row>
    <row r="23" spans="1:34" ht="15" customHeight="1">
      <c r="A23" s="117"/>
      <c r="B23" s="118"/>
      <c r="C23" s="162"/>
      <c r="D23" s="163"/>
      <c r="E23" s="323"/>
      <c r="F23" s="323"/>
      <c r="G23" s="323"/>
      <c r="H23" s="324"/>
      <c r="I23" s="153" t="s">
        <v>32</v>
      </c>
      <c r="J23" s="154"/>
      <c r="K23" s="154"/>
      <c r="L23" s="154"/>
      <c r="M23" s="154"/>
      <c r="N23" s="154"/>
      <c r="O23" s="154"/>
      <c r="P23" s="154"/>
      <c r="Q23" s="154"/>
      <c r="R23" s="154"/>
      <c r="S23" s="154"/>
      <c r="T23" s="154"/>
      <c r="U23" s="154"/>
      <c r="V23" s="154"/>
      <c r="W23" s="154"/>
      <c r="X23" s="154"/>
      <c r="Y23" s="154"/>
      <c r="Z23" s="155"/>
      <c r="AC23" s="10">
        <v>22</v>
      </c>
      <c r="AE23" s="10">
        <v>23</v>
      </c>
      <c r="AF23" s="10">
        <v>2043</v>
      </c>
      <c r="AH23" t="s">
        <v>111</v>
      </c>
    </row>
    <row r="24" spans="1:34" ht="15" customHeight="1">
      <c r="A24" s="117"/>
      <c r="B24" s="118"/>
      <c r="C24" s="162"/>
      <c r="D24" s="163"/>
      <c r="E24" s="323"/>
      <c r="F24" s="323"/>
      <c r="G24" s="323"/>
      <c r="H24" s="324"/>
      <c r="I24" s="1" t="s">
        <v>7</v>
      </c>
      <c r="J24" s="148" t="s">
        <v>33</v>
      </c>
      <c r="K24" s="148"/>
      <c r="L24" s="148"/>
      <c r="M24" s="149"/>
      <c r="N24" s="2" t="s">
        <v>7</v>
      </c>
      <c r="O24" s="148" t="s">
        <v>34</v>
      </c>
      <c r="P24" s="148"/>
      <c r="Q24" s="148"/>
      <c r="R24" s="149"/>
      <c r="S24" s="2" t="s">
        <v>7</v>
      </c>
      <c r="T24" s="148" t="s">
        <v>35</v>
      </c>
      <c r="U24" s="148"/>
      <c r="V24" s="148"/>
      <c r="W24" s="148"/>
      <c r="X24" s="148"/>
      <c r="Y24" s="148"/>
      <c r="Z24" s="326"/>
      <c r="AC24" s="10">
        <v>23</v>
      </c>
      <c r="AE24" s="10">
        <v>24</v>
      </c>
      <c r="AF24" s="10">
        <v>2044</v>
      </c>
      <c r="AH24" t="s">
        <v>112</v>
      </c>
    </row>
    <row r="25" spans="1:34" ht="15" customHeight="1">
      <c r="A25" s="117"/>
      <c r="B25" s="118"/>
      <c r="C25" s="162"/>
      <c r="D25" s="163"/>
      <c r="E25" s="292" t="s">
        <v>81</v>
      </c>
      <c r="F25" s="292"/>
      <c r="G25" s="292"/>
      <c r="H25" s="293"/>
      <c r="I25" s="282"/>
      <c r="J25" s="283"/>
      <c r="K25" s="283"/>
      <c r="L25" s="283"/>
      <c r="M25" s="290" t="s">
        <v>79</v>
      </c>
      <c r="N25" s="279" t="s">
        <v>82</v>
      </c>
      <c r="O25" s="280"/>
      <c r="P25" s="280"/>
      <c r="Q25" s="282"/>
      <c r="R25" s="283"/>
      <c r="S25" s="283"/>
      <c r="T25" s="286" t="s">
        <v>79</v>
      </c>
      <c r="U25" s="279" t="s">
        <v>80</v>
      </c>
      <c r="V25" s="280"/>
      <c r="W25" s="280"/>
      <c r="X25" s="282"/>
      <c r="Y25" s="283"/>
      <c r="Z25" s="288" t="s">
        <v>36</v>
      </c>
      <c r="AC25" s="10">
        <v>24</v>
      </c>
      <c r="AE25" s="10">
        <v>25</v>
      </c>
      <c r="AF25" s="10">
        <v>2045</v>
      </c>
      <c r="AH25" t="s">
        <v>113</v>
      </c>
    </row>
    <row r="26" spans="1:34" ht="15" customHeight="1">
      <c r="A26" s="117"/>
      <c r="B26" s="118"/>
      <c r="C26" s="247"/>
      <c r="D26" s="248"/>
      <c r="E26" s="294"/>
      <c r="F26" s="294"/>
      <c r="G26" s="294"/>
      <c r="H26" s="295"/>
      <c r="I26" s="284"/>
      <c r="J26" s="285"/>
      <c r="K26" s="285"/>
      <c r="L26" s="285"/>
      <c r="M26" s="291"/>
      <c r="N26" s="281"/>
      <c r="O26" s="281"/>
      <c r="P26" s="281"/>
      <c r="Q26" s="284"/>
      <c r="R26" s="285"/>
      <c r="S26" s="285"/>
      <c r="T26" s="287"/>
      <c r="U26" s="281"/>
      <c r="V26" s="281"/>
      <c r="W26" s="281"/>
      <c r="X26" s="284"/>
      <c r="Y26" s="285"/>
      <c r="Z26" s="289"/>
      <c r="AC26" s="10">
        <v>25</v>
      </c>
      <c r="AE26" s="10">
        <v>26</v>
      </c>
      <c r="AF26" s="10">
        <v>2046</v>
      </c>
      <c r="AH26" t="s">
        <v>114</v>
      </c>
    </row>
    <row r="27" spans="1:34" ht="15" customHeight="1">
      <c r="A27" s="117"/>
      <c r="B27" s="118"/>
      <c r="C27" s="245" t="s">
        <v>7</v>
      </c>
      <c r="D27" s="246"/>
      <c r="E27" s="259" t="s">
        <v>37</v>
      </c>
      <c r="F27" s="259"/>
      <c r="G27" s="259"/>
      <c r="H27" s="259"/>
      <c r="I27" s="259"/>
      <c r="J27" s="259"/>
      <c r="K27" s="259"/>
      <c r="L27" s="259"/>
      <c r="M27" s="259"/>
      <c r="N27" s="259"/>
      <c r="O27" s="259"/>
      <c r="P27" s="259"/>
      <c r="Q27" s="259"/>
      <c r="R27" s="259"/>
      <c r="S27" s="259"/>
      <c r="T27" s="259"/>
      <c r="U27" s="259"/>
      <c r="V27" s="259"/>
      <c r="W27" s="259"/>
      <c r="X27" s="259"/>
      <c r="Y27" s="259"/>
      <c r="Z27" s="260"/>
      <c r="AC27" s="10">
        <v>26</v>
      </c>
      <c r="AE27" s="10">
        <v>27</v>
      </c>
      <c r="AF27" s="10">
        <v>2047</v>
      </c>
    </row>
    <row r="28" spans="1:34" ht="15" customHeight="1">
      <c r="A28" s="117"/>
      <c r="B28" s="118"/>
      <c r="C28" s="247"/>
      <c r="D28" s="248"/>
      <c r="E28" s="261"/>
      <c r="F28" s="261"/>
      <c r="G28" s="261"/>
      <c r="H28" s="261"/>
      <c r="I28" s="261"/>
      <c r="J28" s="261"/>
      <c r="K28" s="261"/>
      <c r="L28" s="261"/>
      <c r="M28" s="261"/>
      <c r="N28" s="261"/>
      <c r="O28" s="261"/>
      <c r="P28" s="261"/>
      <c r="Q28" s="261"/>
      <c r="R28" s="261"/>
      <c r="S28" s="261"/>
      <c r="T28" s="261"/>
      <c r="U28" s="261"/>
      <c r="V28" s="261"/>
      <c r="W28" s="261"/>
      <c r="X28" s="261"/>
      <c r="Y28" s="261"/>
      <c r="Z28" s="262"/>
      <c r="AC28" s="10">
        <v>27</v>
      </c>
      <c r="AE28" s="10">
        <v>28</v>
      </c>
      <c r="AF28" s="10">
        <v>2048</v>
      </c>
    </row>
    <row r="29" spans="1:34" ht="15" customHeight="1">
      <c r="A29" s="117"/>
      <c r="B29" s="118"/>
      <c r="C29" s="249" t="s">
        <v>7</v>
      </c>
      <c r="D29" s="250"/>
      <c r="E29" s="253" t="s">
        <v>65</v>
      </c>
      <c r="F29" s="254"/>
      <c r="G29" s="254"/>
      <c r="H29" s="255"/>
      <c r="I29" s="263" t="s">
        <v>38</v>
      </c>
      <c r="J29" s="264"/>
      <c r="K29" s="264"/>
      <c r="L29" s="264"/>
      <c r="M29" s="265"/>
      <c r="N29" s="256"/>
      <c r="O29" s="257"/>
      <c r="P29" s="257"/>
      <c r="Q29" s="257"/>
      <c r="R29" s="258" t="s">
        <v>39</v>
      </c>
      <c r="S29" s="156" t="s">
        <v>40</v>
      </c>
      <c r="T29" s="157"/>
      <c r="U29" s="157"/>
      <c r="V29" s="157"/>
      <c r="W29" s="157"/>
      <c r="X29" s="157"/>
      <c r="Y29" s="157"/>
      <c r="Z29" s="158"/>
      <c r="AC29" s="10">
        <v>28</v>
      </c>
      <c r="AE29" s="10">
        <v>29</v>
      </c>
      <c r="AF29" s="10">
        <v>2049</v>
      </c>
    </row>
    <row r="30" spans="1:34" ht="15" customHeight="1">
      <c r="A30" s="117"/>
      <c r="B30" s="118"/>
      <c r="C30" s="251"/>
      <c r="D30" s="252"/>
      <c r="E30" s="253"/>
      <c r="F30" s="254"/>
      <c r="G30" s="254"/>
      <c r="H30" s="255"/>
      <c r="I30" s="266"/>
      <c r="J30" s="267"/>
      <c r="K30" s="267"/>
      <c r="L30" s="267"/>
      <c r="M30" s="268"/>
      <c r="N30" s="256"/>
      <c r="O30" s="257"/>
      <c r="P30" s="257"/>
      <c r="Q30" s="257"/>
      <c r="R30" s="258"/>
      <c r="S30" s="3" t="s">
        <v>7</v>
      </c>
      <c r="T30" s="159" t="s">
        <v>34</v>
      </c>
      <c r="U30" s="159"/>
      <c r="V30" s="160"/>
      <c r="W30" s="4" t="s">
        <v>7</v>
      </c>
      <c r="X30" s="159" t="s">
        <v>33</v>
      </c>
      <c r="Y30" s="159"/>
      <c r="Z30" s="161"/>
      <c r="AC30" s="10">
        <v>29</v>
      </c>
      <c r="AE30" s="10">
        <v>30</v>
      </c>
      <c r="AF30" s="10">
        <v>2050</v>
      </c>
    </row>
    <row r="31" spans="1:34" ht="15" customHeight="1">
      <c r="A31" s="117"/>
      <c r="B31" s="118"/>
      <c r="C31" s="162" t="s">
        <v>7</v>
      </c>
      <c r="D31" s="163"/>
      <c r="E31" s="239" t="s">
        <v>41</v>
      </c>
      <c r="F31" s="240"/>
      <c r="G31" s="240"/>
      <c r="H31" s="240"/>
      <c r="I31" s="269" t="s">
        <v>42</v>
      </c>
      <c r="J31" s="270"/>
      <c r="K31" s="270"/>
      <c r="L31" s="270"/>
      <c r="M31" s="270"/>
      <c r="N31" s="270"/>
      <c r="O31" s="270"/>
      <c r="P31" s="270"/>
      <c r="Q31" s="270"/>
      <c r="R31" s="270"/>
      <c r="S31" s="270"/>
      <c r="T31" s="270"/>
      <c r="U31" s="270"/>
      <c r="V31" s="270"/>
      <c r="W31" s="270"/>
      <c r="X31" s="270"/>
      <c r="Y31" s="270"/>
      <c r="Z31" s="271"/>
      <c r="AC31" s="10">
        <v>30</v>
      </c>
      <c r="AE31" s="10">
        <v>31</v>
      </c>
    </row>
    <row r="32" spans="1:34" ht="15" customHeight="1">
      <c r="A32" s="117"/>
      <c r="B32" s="118"/>
      <c r="C32" s="162"/>
      <c r="D32" s="163"/>
      <c r="E32" s="241"/>
      <c r="F32" s="242"/>
      <c r="G32" s="242"/>
      <c r="H32" s="242"/>
      <c r="I32" s="272" t="s">
        <v>170</v>
      </c>
      <c r="J32" s="273"/>
      <c r="K32" s="273"/>
      <c r="L32" s="273"/>
      <c r="M32" s="273"/>
      <c r="N32" s="273"/>
      <c r="O32" s="273"/>
      <c r="P32" s="273"/>
      <c r="Q32" s="273"/>
      <c r="R32" s="273"/>
      <c r="S32" s="273"/>
      <c r="T32" s="273"/>
      <c r="U32" s="273"/>
      <c r="V32" s="273"/>
      <c r="W32" s="273"/>
      <c r="X32" s="273"/>
      <c r="Y32" s="273"/>
      <c r="Z32" s="274"/>
      <c r="AC32" s="10">
        <v>31</v>
      </c>
    </row>
    <row r="33" spans="1:70" ht="15" customHeight="1">
      <c r="A33" s="117"/>
      <c r="B33" s="118"/>
      <c r="C33" s="162"/>
      <c r="D33" s="163"/>
      <c r="E33" s="241"/>
      <c r="F33" s="242"/>
      <c r="G33" s="242"/>
      <c r="H33" s="242"/>
      <c r="I33" s="275"/>
      <c r="J33" s="273"/>
      <c r="K33" s="273"/>
      <c r="L33" s="273"/>
      <c r="M33" s="273"/>
      <c r="N33" s="273"/>
      <c r="O33" s="273"/>
      <c r="P33" s="273"/>
      <c r="Q33" s="273"/>
      <c r="R33" s="273"/>
      <c r="S33" s="273"/>
      <c r="T33" s="273"/>
      <c r="U33" s="273"/>
      <c r="V33" s="273"/>
      <c r="W33" s="273"/>
      <c r="X33" s="273"/>
      <c r="Y33" s="273"/>
      <c r="Z33" s="274"/>
      <c r="AC33" s="10">
        <v>32</v>
      </c>
      <c r="AD33" s="9"/>
      <c r="AE33" s="9"/>
    </row>
    <row r="34" spans="1:70" s="9" customFormat="1" ht="15" customHeight="1">
      <c r="A34" s="117"/>
      <c r="B34" s="118"/>
      <c r="C34" s="162"/>
      <c r="D34" s="163"/>
      <c r="E34" s="241"/>
      <c r="F34" s="242"/>
      <c r="G34" s="242"/>
      <c r="H34" s="242"/>
      <c r="I34" s="275"/>
      <c r="J34" s="273"/>
      <c r="K34" s="273"/>
      <c r="L34" s="273"/>
      <c r="M34" s="273"/>
      <c r="N34" s="273"/>
      <c r="O34" s="273"/>
      <c r="P34" s="273"/>
      <c r="Q34" s="273"/>
      <c r="R34" s="273"/>
      <c r="S34" s="273"/>
      <c r="T34" s="273"/>
      <c r="U34" s="273"/>
      <c r="V34" s="273"/>
      <c r="W34" s="273"/>
      <c r="X34" s="273"/>
      <c r="Y34" s="273"/>
      <c r="Z34" s="274"/>
      <c r="AA34" s="17"/>
      <c r="AC34" s="10">
        <v>33</v>
      </c>
      <c r="AS34" s="30"/>
      <c r="AT34" s="30"/>
      <c r="AU34" s="30"/>
      <c r="AV34" s="30"/>
      <c r="AW34" s="30"/>
      <c r="AX34" s="30"/>
      <c r="AY34" s="30"/>
      <c r="AZ34" s="30"/>
      <c r="BA34" s="30"/>
      <c r="BB34" s="30"/>
      <c r="BC34" s="30"/>
      <c r="BD34" s="30"/>
      <c r="BE34" s="30"/>
      <c r="BF34" s="30"/>
      <c r="BG34" s="30"/>
      <c r="BH34" s="30"/>
      <c r="BI34" s="30"/>
      <c r="BJ34" s="30"/>
      <c r="BK34" s="30"/>
      <c r="BL34" s="30"/>
      <c r="BM34" s="30"/>
      <c r="BN34" s="30"/>
      <c r="BO34" s="30"/>
      <c r="BP34" s="30"/>
      <c r="BQ34" s="30"/>
      <c r="BR34" s="30"/>
    </row>
    <row r="35" spans="1:70" s="9" customFormat="1" ht="15" customHeight="1">
      <c r="A35" s="119"/>
      <c r="B35" s="120"/>
      <c r="C35" s="164"/>
      <c r="D35" s="165"/>
      <c r="E35" s="243"/>
      <c r="F35" s="244"/>
      <c r="G35" s="244"/>
      <c r="H35" s="244"/>
      <c r="I35" s="276"/>
      <c r="J35" s="277"/>
      <c r="K35" s="277"/>
      <c r="L35" s="277"/>
      <c r="M35" s="277"/>
      <c r="N35" s="277"/>
      <c r="O35" s="277"/>
      <c r="P35" s="277"/>
      <c r="Q35" s="277"/>
      <c r="R35" s="277"/>
      <c r="S35" s="277"/>
      <c r="T35" s="277"/>
      <c r="U35" s="277"/>
      <c r="V35" s="277"/>
      <c r="W35" s="277"/>
      <c r="X35" s="277"/>
      <c r="Y35" s="277"/>
      <c r="Z35" s="278"/>
      <c r="AA35" s="17"/>
      <c r="AC35" s="10">
        <v>34</v>
      </c>
      <c r="AS35" s="30"/>
      <c r="AT35" s="30"/>
      <c r="AU35" s="30"/>
      <c r="AV35" s="30"/>
      <c r="AW35" s="30"/>
      <c r="AX35" s="30"/>
      <c r="AY35" s="30"/>
      <c r="AZ35" s="30"/>
      <c r="BA35" s="30"/>
      <c r="BB35" s="30"/>
      <c r="BC35" s="30"/>
      <c r="BD35" s="30"/>
      <c r="BE35" s="30"/>
      <c r="BF35" s="30"/>
      <c r="BG35" s="30"/>
      <c r="BH35" s="30"/>
      <c r="BI35" s="30"/>
      <c r="BJ35" s="30"/>
      <c r="BK35" s="30"/>
      <c r="BL35" s="30"/>
      <c r="BM35" s="30"/>
      <c r="BN35" s="30"/>
      <c r="BO35" s="30"/>
      <c r="BP35" s="30"/>
      <c r="BQ35" s="30"/>
      <c r="BR35" s="30"/>
    </row>
    <row r="36" spans="1:70" s="9" customFormat="1" ht="11" customHeight="1">
      <c r="A36" s="198" t="s">
        <v>46</v>
      </c>
      <c r="B36" s="199"/>
      <c r="C36" s="198" t="s">
        <v>47</v>
      </c>
      <c r="D36" s="204"/>
      <c r="E36" s="205"/>
      <c r="F36" s="206"/>
      <c r="G36" s="207"/>
      <c r="H36" s="207"/>
      <c r="I36" s="207"/>
      <c r="J36" s="207"/>
      <c r="K36" s="207"/>
      <c r="L36" s="207"/>
      <c r="M36" s="207"/>
      <c r="N36" s="207"/>
      <c r="O36" s="207"/>
      <c r="P36" s="207"/>
      <c r="Q36" s="207"/>
      <c r="R36" s="207"/>
      <c r="S36" s="207"/>
      <c r="T36" s="207"/>
      <c r="U36" s="207"/>
      <c r="V36" s="207"/>
      <c r="W36" s="207"/>
      <c r="X36" s="207"/>
      <c r="Y36" s="207"/>
      <c r="Z36" s="208"/>
      <c r="AC36" s="10">
        <v>35</v>
      </c>
      <c r="AS36" s="30"/>
      <c r="AT36" s="30"/>
      <c r="AU36" s="30"/>
      <c r="AV36" s="30"/>
      <c r="AW36" s="30"/>
      <c r="AX36" s="30"/>
      <c r="AY36" s="30"/>
      <c r="AZ36" s="30"/>
      <c r="BA36" s="30"/>
      <c r="BB36" s="30"/>
      <c r="BC36" s="30"/>
      <c r="BD36" s="30"/>
      <c r="BE36" s="30"/>
      <c r="BF36" s="30"/>
      <c r="BG36" s="30"/>
      <c r="BH36" s="30"/>
      <c r="BI36" s="30"/>
      <c r="BJ36" s="30"/>
      <c r="BK36" s="30"/>
      <c r="BL36" s="30"/>
      <c r="BM36" s="30"/>
      <c r="BN36" s="30"/>
      <c r="BO36" s="30"/>
      <c r="BP36" s="30"/>
      <c r="BQ36" s="30"/>
      <c r="BR36" s="30"/>
    </row>
    <row r="37" spans="1:70" s="9" customFormat="1" ht="11" customHeight="1">
      <c r="A37" s="200"/>
      <c r="B37" s="201"/>
      <c r="C37" s="212" t="s">
        <v>67</v>
      </c>
      <c r="D37" s="213"/>
      <c r="E37" s="214"/>
      <c r="F37" s="209"/>
      <c r="G37" s="210"/>
      <c r="H37" s="210"/>
      <c r="I37" s="210"/>
      <c r="J37" s="210"/>
      <c r="K37" s="210"/>
      <c r="L37" s="210"/>
      <c r="M37" s="210"/>
      <c r="N37" s="210"/>
      <c r="O37" s="210"/>
      <c r="P37" s="210"/>
      <c r="Q37" s="210"/>
      <c r="R37" s="210"/>
      <c r="S37" s="210"/>
      <c r="T37" s="210"/>
      <c r="U37" s="210"/>
      <c r="V37" s="210"/>
      <c r="W37" s="210"/>
      <c r="X37" s="210"/>
      <c r="Y37" s="210"/>
      <c r="Z37" s="211"/>
      <c r="AC37" s="10">
        <v>36</v>
      </c>
      <c r="AS37" s="30"/>
      <c r="AT37" s="30"/>
      <c r="AU37" s="30"/>
      <c r="AV37" s="30"/>
      <c r="AW37" s="30"/>
      <c r="AX37" s="30"/>
      <c r="AY37" s="30"/>
      <c r="AZ37" s="30"/>
      <c r="BA37" s="30"/>
      <c r="BB37" s="30"/>
      <c r="BC37" s="30"/>
      <c r="BD37" s="30"/>
      <c r="BE37" s="30"/>
      <c r="BF37" s="30"/>
      <c r="BG37" s="30"/>
      <c r="BH37" s="30"/>
      <c r="BI37" s="30"/>
      <c r="BJ37" s="30"/>
      <c r="BK37" s="30"/>
      <c r="BL37" s="30"/>
      <c r="BM37" s="30"/>
      <c r="BN37" s="30"/>
      <c r="BO37" s="30"/>
      <c r="BP37" s="30"/>
      <c r="BQ37" s="30"/>
      <c r="BR37" s="30"/>
    </row>
    <row r="38" spans="1:70" s="9" customFormat="1" ht="11" customHeight="1">
      <c r="A38" s="200"/>
      <c r="B38" s="201"/>
      <c r="C38" s="238" t="s">
        <v>48</v>
      </c>
      <c r="D38" s="218"/>
      <c r="E38" s="219"/>
      <c r="F38" s="236"/>
      <c r="G38" s="236"/>
      <c r="H38" s="236"/>
      <c r="I38" s="236"/>
      <c r="J38" s="236"/>
      <c r="K38" s="236"/>
      <c r="L38" s="236"/>
      <c r="M38" s="236"/>
      <c r="N38" s="236"/>
      <c r="O38" s="236"/>
      <c r="P38" s="236"/>
      <c r="Q38" s="215"/>
      <c r="R38" s="217" t="s">
        <v>49</v>
      </c>
      <c r="S38" s="218"/>
      <c r="T38" s="219"/>
      <c r="U38" s="223"/>
      <c r="V38" s="224"/>
      <c r="W38" s="224"/>
      <c r="X38" s="224"/>
      <c r="Y38" s="224"/>
      <c r="Z38" s="225"/>
      <c r="AC38" s="10">
        <v>37</v>
      </c>
      <c r="AS38" s="30"/>
      <c r="AT38" s="30"/>
      <c r="AU38" s="30"/>
      <c r="AV38" s="30"/>
      <c r="AW38" s="30"/>
      <c r="AX38" s="30"/>
      <c r="AY38" s="30"/>
      <c r="AZ38" s="30"/>
      <c r="BA38" s="30"/>
      <c r="BB38" s="30"/>
      <c r="BC38" s="30"/>
      <c r="BD38" s="30"/>
      <c r="BE38" s="30"/>
      <c r="BF38" s="30"/>
      <c r="BG38" s="30"/>
      <c r="BH38" s="30"/>
      <c r="BI38" s="30"/>
      <c r="BJ38" s="30"/>
      <c r="BK38" s="30"/>
      <c r="BL38" s="30"/>
      <c r="BM38" s="30"/>
      <c r="BN38" s="30"/>
      <c r="BO38" s="30"/>
      <c r="BP38" s="30"/>
      <c r="BQ38" s="30"/>
      <c r="BR38" s="30"/>
    </row>
    <row r="39" spans="1:70" s="9" customFormat="1" ht="11" customHeight="1">
      <c r="A39" s="200"/>
      <c r="B39" s="201"/>
      <c r="C39" s="229" t="s">
        <v>50</v>
      </c>
      <c r="D39" s="221"/>
      <c r="E39" s="222"/>
      <c r="F39" s="237"/>
      <c r="G39" s="237"/>
      <c r="H39" s="237"/>
      <c r="I39" s="237"/>
      <c r="J39" s="237"/>
      <c r="K39" s="237"/>
      <c r="L39" s="237"/>
      <c r="M39" s="237"/>
      <c r="N39" s="237"/>
      <c r="O39" s="237"/>
      <c r="P39" s="237"/>
      <c r="Q39" s="216"/>
      <c r="R39" s="220"/>
      <c r="S39" s="221"/>
      <c r="T39" s="222"/>
      <c r="U39" s="226"/>
      <c r="V39" s="227"/>
      <c r="W39" s="227"/>
      <c r="X39" s="227"/>
      <c r="Y39" s="227"/>
      <c r="Z39" s="228"/>
      <c r="AC39" s="10">
        <v>38</v>
      </c>
      <c r="AS39" s="30"/>
      <c r="AT39" s="30"/>
      <c r="AU39" s="30"/>
      <c r="AV39" s="30"/>
      <c r="AW39" s="30"/>
      <c r="AX39" s="30"/>
      <c r="AY39" s="30"/>
      <c r="AZ39" s="30"/>
      <c r="BA39" s="30"/>
      <c r="BB39" s="30"/>
      <c r="BC39" s="30"/>
      <c r="BD39" s="30"/>
      <c r="BE39" s="30"/>
      <c r="BF39" s="30"/>
      <c r="BG39" s="30"/>
      <c r="BH39" s="30"/>
      <c r="BI39" s="30"/>
      <c r="BJ39" s="30"/>
      <c r="BK39" s="30"/>
      <c r="BL39" s="30"/>
      <c r="BM39" s="30"/>
      <c r="BN39" s="30"/>
      <c r="BO39" s="30"/>
      <c r="BP39" s="30"/>
      <c r="BQ39" s="30"/>
      <c r="BR39" s="30"/>
    </row>
    <row r="40" spans="1:70" s="9" customFormat="1" ht="11" customHeight="1">
      <c r="A40" s="200"/>
      <c r="B40" s="201"/>
      <c r="C40" s="200" t="s">
        <v>51</v>
      </c>
      <c r="D40" s="230"/>
      <c r="E40" s="231"/>
      <c r="F40" s="174"/>
      <c r="G40" s="175"/>
      <c r="H40" s="175"/>
      <c r="I40" s="232" t="s">
        <v>9</v>
      </c>
      <c r="J40" s="177"/>
      <c r="K40" s="135"/>
      <c r="L40" s="232" t="s">
        <v>10</v>
      </c>
      <c r="M40" s="177"/>
      <c r="N40" s="135"/>
      <c r="O40" s="168" t="s">
        <v>23</v>
      </c>
      <c r="P40" s="170" t="s">
        <v>52</v>
      </c>
      <c r="Q40" s="171"/>
      <c r="R40" s="174"/>
      <c r="S40" s="175"/>
      <c r="T40" s="175"/>
      <c r="U40" s="175"/>
      <c r="V40" s="175"/>
      <c r="W40" s="175"/>
      <c r="X40" s="175"/>
      <c r="Y40" s="175"/>
      <c r="Z40" s="176"/>
      <c r="AC40" s="10">
        <v>39</v>
      </c>
      <c r="AS40" s="30"/>
      <c r="AT40" s="30"/>
      <c r="AU40" s="30"/>
      <c r="AV40" s="30"/>
      <c r="AW40" s="30"/>
      <c r="AX40" s="30"/>
      <c r="AY40" s="30"/>
      <c r="AZ40" s="30"/>
      <c r="BA40" s="30"/>
      <c r="BB40" s="30"/>
      <c r="BC40" s="30"/>
      <c r="BD40" s="30"/>
      <c r="BE40" s="30"/>
      <c r="BF40" s="30"/>
      <c r="BG40" s="30"/>
      <c r="BH40" s="30"/>
      <c r="BI40" s="30"/>
      <c r="BJ40" s="30"/>
      <c r="BK40" s="30"/>
      <c r="BL40" s="30"/>
      <c r="BM40" s="30"/>
      <c r="BN40" s="30"/>
      <c r="BO40" s="30"/>
      <c r="BP40" s="30"/>
      <c r="BQ40" s="30"/>
      <c r="BR40" s="30"/>
    </row>
    <row r="41" spans="1:70" s="9" customFormat="1" ht="11" customHeight="1">
      <c r="A41" s="202"/>
      <c r="B41" s="203"/>
      <c r="C41" s="179" t="s">
        <v>68</v>
      </c>
      <c r="D41" s="180"/>
      <c r="E41" s="181"/>
      <c r="F41" s="177"/>
      <c r="G41" s="135"/>
      <c r="H41" s="135"/>
      <c r="I41" s="233"/>
      <c r="J41" s="234"/>
      <c r="K41" s="235"/>
      <c r="L41" s="233"/>
      <c r="M41" s="234"/>
      <c r="N41" s="235"/>
      <c r="O41" s="169"/>
      <c r="P41" s="172"/>
      <c r="Q41" s="173"/>
      <c r="R41" s="177"/>
      <c r="S41" s="135"/>
      <c r="T41" s="135"/>
      <c r="U41" s="135"/>
      <c r="V41" s="135"/>
      <c r="W41" s="135"/>
      <c r="X41" s="135"/>
      <c r="Y41" s="135"/>
      <c r="Z41" s="178"/>
      <c r="AC41" s="10">
        <v>40</v>
      </c>
      <c r="AS41" s="30"/>
      <c r="AT41" s="30"/>
      <c r="AU41" s="30"/>
      <c r="AV41" s="30"/>
      <c r="AW41" s="30"/>
      <c r="AX41" s="30"/>
      <c r="AY41" s="30"/>
      <c r="AZ41" s="30"/>
      <c r="BA41" s="30"/>
      <c r="BB41" s="30"/>
      <c r="BC41" s="30"/>
      <c r="BD41" s="30"/>
      <c r="BE41" s="30"/>
      <c r="BF41" s="30"/>
      <c r="BG41" s="30"/>
      <c r="BH41" s="30"/>
      <c r="BI41" s="30"/>
      <c r="BJ41" s="30"/>
      <c r="BK41" s="30"/>
      <c r="BL41" s="30"/>
      <c r="BM41" s="30"/>
      <c r="BN41" s="30"/>
      <c r="BO41" s="30"/>
      <c r="BP41" s="30"/>
      <c r="BQ41" s="30"/>
      <c r="BR41" s="30"/>
    </row>
    <row r="42" spans="1:70" s="9" customFormat="1" ht="14" customHeight="1" thickBot="1">
      <c r="A42" s="186" t="s">
        <v>54</v>
      </c>
      <c r="B42" s="187"/>
      <c r="C42" s="189" t="s">
        <v>69</v>
      </c>
      <c r="D42" s="190"/>
      <c r="E42" s="190"/>
      <c r="F42" s="190"/>
      <c r="G42" s="190"/>
      <c r="H42" s="190"/>
      <c r="I42" s="190"/>
      <c r="J42" s="190"/>
      <c r="K42" s="190"/>
      <c r="L42" s="190"/>
      <c r="M42" s="190"/>
      <c r="N42" s="190"/>
      <c r="O42" s="191" t="s">
        <v>55</v>
      </c>
      <c r="P42" s="192"/>
      <c r="Q42" s="192"/>
      <c r="R42" s="192"/>
      <c r="S42" s="192"/>
      <c r="T42" s="192"/>
      <c r="U42" s="192"/>
      <c r="V42" s="193"/>
      <c r="W42" s="194" t="s">
        <v>56</v>
      </c>
      <c r="X42" s="195"/>
      <c r="Y42" s="195"/>
      <c r="Z42" s="195"/>
      <c r="AC42" s="10">
        <v>41</v>
      </c>
      <c r="AI42" s="10" t="s">
        <v>83</v>
      </c>
      <c r="AJ42" s="10"/>
      <c r="AK42" s="10" t="s">
        <v>84</v>
      </c>
      <c r="AL42" s="10" t="s">
        <v>85</v>
      </c>
      <c r="AM42" s="10" t="s">
        <v>86</v>
      </c>
      <c r="AN42" s="10" t="s">
        <v>87</v>
      </c>
      <c r="AS42" s="30"/>
      <c r="AT42" s="30"/>
      <c r="AU42" s="30"/>
      <c r="AV42" s="30"/>
      <c r="AW42" s="30"/>
      <c r="AX42" s="30"/>
      <c r="AY42" s="30"/>
      <c r="AZ42" s="30"/>
      <c r="BA42" s="30"/>
      <c r="BB42" s="30"/>
      <c r="BC42" s="30"/>
      <c r="BD42" s="30"/>
      <c r="BE42" s="30"/>
      <c r="BF42" s="30"/>
      <c r="BG42" s="30"/>
      <c r="BH42" s="30"/>
      <c r="BI42" s="30"/>
      <c r="BJ42" s="30"/>
      <c r="BK42" s="30"/>
      <c r="BL42" s="30"/>
      <c r="BM42" s="30"/>
      <c r="BN42" s="30"/>
      <c r="BO42" s="30"/>
      <c r="BP42" s="30"/>
      <c r="BQ42" s="30"/>
      <c r="BR42" s="30"/>
    </row>
    <row r="43" spans="1:70" s="9" customFormat="1" ht="20" customHeight="1" thickTop="1" thickBot="1">
      <c r="A43" s="187"/>
      <c r="B43" s="188"/>
      <c r="C43" s="110"/>
      <c r="D43" s="111"/>
      <c r="E43" s="111"/>
      <c r="F43" s="111"/>
      <c r="G43" s="111"/>
      <c r="H43" s="111"/>
      <c r="I43" s="111"/>
      <c r="J43" s="111"/>
      <c r="K43" s="111"/>
      <c r="L43" s="111"/>
      <c r="M43" s="111"/>
      <c r="N43" s="112"/>
      <c r="O43" s="196"/>
      <c r="P43" s="166"/>
      <c r="Q43" s="166"/>
      <c r="R43" s="166"/>
      <c r="S43" s="166"/>
      <c r="T43" s="166"/>
      <c r="U43" s="166"/>
      <c r="V43" s="197"/>
      <c r="W43" s="166"/>
      <c r="X43" s="166"/>
      <c r="Y43" s="166"/>
      <c r="Z43" s="167"/>
      <c r="AC43" s="10">
        <v>42</v>
      </c>
      <c r="AI43" s="27" t="b">
        <f>IF(OR($D43&lt;&gt;"",$E43&lt;&gt;"",$F43&lt;&gt;"",$G43&lt;&gt;"",$H43&lt;&gt;"",$I43&lt;&gt;"",$J43&lt;&gt;"",$K43&lt;&gt;"",$L43&lt;&gt;"",$N43&lt;&gt;"",$C43&lt;&gt;"",$M43&lt;&gt;""),TRUE,FALSE)</f>
        <v>0</v>
      </c>
      <c r="AJ43" s="10" t="s">
        <v>88</v>
      </c>
      <c r="AK43" s="28" t="e">
        <f>VALUE(C43&amp;D43&amp;E43&amp;F43&amp;G43&amp;H43&amp;I43&amp;J43&amp;K43&amp;L43&amp;M43&amp;N43)</f>
        <v>#VALUE!</v>
      </c>
      <c r="AL43" s="27" t="e">
        <f>LEN(AK43)</f>
        <v>#VALUE!</v>
      </c>
      <c r="AM43" s="27" t="e">
        <f>IF(AND(LEN(AK43)=12,VALUE(RIGHT(AK43,1))=CHOOSE(11-MOD(SUMPRODUCT(MID(TEXT(AK43,"000000000000″"),{1,2,3,4,5,6,7,8,9,10,11},1)*{6,5,4,3,2,7,6,5,4,3,2}),11),1,2,3,4,5,6,7,8,9,0,0)),"OK","NG")</f>
        <v>#VALUE!</v>
      </c>
      <c r="AN43" s="27" t="e">
        <f>IF(AND(AL43=12,AM43="OK"),TRUE,FALSE)</f>
        <v>#VALUE!</v>
      </c>
      <c r="AS43" s="30"/>
      <c r="AT43" s="30"/>
      <c r="AU43" s="30"/>
      <c r="AV43" s="30"/>
      <c r="AW43" s="30"/>
      <c r="AX43" s="30"/>
      <c r="AY43" s="30"/>
      <c r="AZ43" s="30"/>
      <c r="BA43" s="30"/>
      <c r="BB43" s="30"/>
      <c r="BC43" s="30"/>
      <c r="BD43" s="30"/>
      <c r="BE43" s="30"/>
      <c r="BF43" s="30"/>
      <c r="BG43" s="30"/>
      <c r="BH43" s="30"/>
      <c r="BI43" s="30"/>
      <c r="BJ43" s="30"/>
      <c r="BK43" s="30"/>
      <c r="BL43" s="30"/>
      <c r="BM43" s="30"/>
      <c r="BN43" s="30"/>
      <c r="BO43" s="30"/>
      <c r="BP43" s="30"/>
      <c r="BQ43" s="30"/>
      <c r="BR43" s="30"/>
    </row>
    <row r="44" spans="1:70" s="9" customFormat="1" ht="14.15" customHeight="1" thickTop="1">
      <c r="A44" s="182" t="s">
        <v>53</v>
      </c>
      <c r="B44" s="183"/>
      <c r="C44" s="184"/>
      <c r="D44" s="185"/>
      <c r="E44" s="19"/>
      <c r="F44" s="19"/>
      <c r="G44" s="19"/>
      <c r="H44" s="19"/>
      <c r="I44" s="19"/>
      <c r="J44" s="19"/>
      <c r="K44" s="19"/>
      <c r="L44" s="19"/>
      <c r="M44" s="19"/>
      <c r="N44" s="19"/>
      <c r="O44" s="24"/>
      <c r="P44" s="24"/>
      <c r="Q44" s="24"/>
      <c r="R44" s="24"/>
      <c r="S44" s="24"/>
      <c r="T44" s="24"/>
      <c r="U44" s="24"/>
      <c r="V44" s="24"/>
      <c r="W44" s="24"/>
      <c r="X44" s="24"/>
      <c r="Y44" s="24"/>
      <c r="Z44" s="25"/>
      <c r="AC44" s="10">
        <v>43</v>
      </c>
      <c r="AS44" s="30"/>
      <c r="AT44" s="30"/>
      <c r="AU44" s="30"/>
      <c r="AV44" s="30"/>
      <c r="AW44" s="30"/>
      <c r="AX44" s="30"/>
      <c r="AY44" s="30"/>
      <c r="AZ44" s="30"/>
      <c r="BA44" s="30"/>
      <c r="BB44" s="30"/>
      <c r="BC44" s="30"/>
      <c r="BD44" s="30"/>
      <c r="BE44" s="30"/>
      <c r="BF44" s="30"/>
      <c r="BG44" s="30"/>
      <c r="BH44" s="30"/>
      <c r="BI44" s="30"/>
      <c r="BJ44" s="30"/>
      <c r="BK44" s="30"/>
      <c r="BL44" s="30"/>
      <c r="BM44" s="30"/>
      <c r="BN44" s="30"/>
      <c r="BO44" s="30"/>
      <c r="BP44" s="30"/>
      <c r="BQ44" s="30"/>
      <c r="BR44" s="30"/>
    </row>
    <row r="45" spans="1:70" s="9" customFormat="1" ht="14" customHeight="1" thickBot="1">
      <c r="A45" s="18"/>
      <c r="B45" s="19"/>
      <c r="C45" s="19"/>
      <c r="D45" s="19"/>
      <c r="E45" s="19"/>
      <c r="F45" s="19"/>
      <c r="G45" s="19"/>
      <c r="H45" s="19"/>
      <c r="I45" s="19"/>
      <c r="J45" s="19"/>
      <c r="K45" s="19"/>
      <c r="L45" s="19"/>
      <c r="M45" s="19"/>
      <c r="N45" s="19"/>
      <c r="O45" s="19"/>
      <c r="P45" s="19"/>
      <c r="Q45" s="19"/>
      <c r="R45" s="19"/>
      <c r="S45" s="19"/>
      <c r="T45" s="19"/>
      <c r="U45" s="19"/>
      <c r="V45" s="19"/>
      <c r="W45" s="19"/>
      <c r="X45" s="19"/>
      <c r="Y45" s="19"/>
      <c r="Z45" s="20"/>
      <c r="AC45" s="10">
        <v>44</v>
      </c>
      <c r="AS45" s="30"/>
      <c r="AT45" s="30"/>
      <c r="AU45" s="30"/>
      <c r="AV45" s="30"/>
      <c r="AW45" s="30"/>
      <c r="AX45" s="30"/>
      <c r="AY45" s="30"/>
      <c r="AZ45" s="30"/>
      <c r="BA45" s="30"/>
      <c r="BB45" s="30"/>
      <c r="BC45" s="30"/>
      <c r="BD45" s="30"/>
      <c r="BE45" s="30"/>
      <c r="BF45" s="30"/>
      <c r="BG45" s="30"/>
      <c r="BH45" s="30"/>
      <c r="BI45" s="30"/>
      <c r="BJ45" s="30"/>
      <c r="BK45" s="30"/>
      <c r="BL45" s="30"/>
      <c r="BM45" s="30"/>
      <c r="BN45" s="30"/>
      <c r="BO45" s="30"/>
      <c r="BP45" s="30"/>
      <c r="BQ45" s="30"/>
      <c r="BR45" s="30"/>
    </row>
    <row r="46" spans="1:70" s="9" customFormat="1" ht="14" customHeight="1" thickBot="1">
      <c r="A46" s="18"/>
      <c r="B46" s="109" t="s">
        <v>171</v>
      </c>
      <c r="C46" s="19"/>
      <c r="D46" s="19"/>
      <c r="E46" s="19"/>
      <c r="F46" s="114"/>
      <c r="G46" s="109" t="s">
        <v>44</v>
      </c>
      <c r="H46" s="109"/>
      <c r="I46" s="114"/>
      <c r="J46" s="109" t="s">
        <v>45</v>
      </c>
      <c r="K46" s="19"/>
      <c r="L46" s="113"/>
      <c r="M46" s="19"/>
      <c r="N46" s="19"/>
      <c r="O46" s="19"/>
      <c r="P46" s="19"/>
      <c r="Q46" s="19"/>
      <c r="R46" s="19"/>
      <c r="S46" s="19"/>
      <c r="T46" s="19"/>
      <c r="U46" s="19"/>
      <c r="V46" s="19"/>
      <c r="W46" s="19"/>
      <c r="X46" s="19"/>
      <c r="Y46" s="19"/>
      <c r="Z46" s="20"/>
      <c r="AC46" s="10">
        <v>45</v>
      </c>
      <c r="AS46" s="30"/>
      <c r="AT46" s="30"/>
      <c r="AU46" s="30"/>
      <c r="AV46" s="30"/>
      <c r="AW46" s="30"/>
      <c r="AX46" s="30"/>
      <c r="AY46" s="30"/>
      <c r="AZ46" s="30"/>
      <c r="BA46" s="30"/>
      <c r="BB46" s="30"/>
      <c r="BC46" s="30"/>
      <c r="BD46" s="30"/>
      <c r="BE46" s="30"/>
      <c r="BF46" s="30"/>
      <c r="BG46" s="30"/>
      <c r="BH46" s="30"/>
      <c r="BI46" s="30"/>
      <c r="BJ46" s="30"/>
      <c r="BK46" s="30"/>
      <c r="BL46" s="30"/>
      <c r="BM46" s="30"/>
      <c r="BN46" s="30"/>
      <c r="BO46" s="30"/>
      <c r="BP46" s="30"/>
      <c r="BQ46" s="30"/>
      <c r="BR46" s="30"/>
    </row>
    <row r="47" spans="1:70" s="9" customFormat="1" ht="14" customHeight="1" thickBot="1">
      <c r="A47" s="18"/>
      <c r="B47" s="19"/>
      <c r="C47" s="19"/>
      <c r="D47" s="19"/>
      <c r="E47" s="19"/>
      <c r="F47" s="19"/>
      <c r="G47" s="19"/>
      <c r="H47" s="19"/>
      <c r="I47" s="19"/>
      <c r="J47" s="19"/>
      <c r="K47" s="19"/>
      <c r="L47" s="19"/>
      <c r="M47" s="19"/>
      <c r="N47" s="19"/>
      <c r="O47" s="19"/>
      <c r="P47" s="19"/>
      <c r="Q47" s="19"/>
      <c r="R47" s="19"/>
      <c r="S47" s="19"/>
      <c r="T47" s="19"/>
      <c r="U47" s="19"/>
      <c r="V47" s="19"/>
      <c r="W47" s="19"/>
      <c r="X47" s="19"/>
      <c r="Y47" s="19"/>
      <c r="Z47" s="20"/>
      <c r="AC47" s="10">
        <v>46</v>
      </c>
      <c r="AS47" s="30"/>
      <c r="AT47" s="30"/>
      <c r="AU47" s="30"/>
      <c r="AV47" s="30"/>
      <c r="AW47" s="30"/>
      <c r="AX47" s="30"/>
      <c r="AY47" s="30"/>
      <c r="AZ47" s="30"/>
      <c r="BA47" s="30"/>
      <c r="BB47" s="30"/>
      <c r="BC47" s="30"/>
      <c r="BD47" s="30"/>
      <c r="BE47" s="30"/>
      <c r="BF47" s="30"/>
      <c r="BG47" s="30"/>
      <c r="BH47" s="30"/>
      <c r="BI47" s="30"/>
      <c r="BJ47" s="30"/>
      <c r="BK47" s="30"/>
      <c r="BL47" s="30"/>
      <c r="BM47" s="30"/>
      <c r="BN47" s="30"/>
      <c r="BO47" s="30"/>
      <c r="BP47" s="30"/>
      <c r="BQ47" s="30"/>
      <c r="BR47" s="30"/>
    </row>
    <row r="48" spans="1:70" s="9" customFormat="1" ht="14" customHeight="1" thickBot="1">
      <c r="A48" s="734" t="s">
        <v>176</v>
      </c>
      <c r="B48" s="109" t="s">
        <v>174</v>
      </c>
      <c r="C48" s="19"/>
      <c r="D48" s="19"/>
      <c r="E48" s="19"/>
      <c r="F48" s="114"/>
      <c r="G48" s="19"/>
      <c r="H48" s="733" t="s">
        <v>175</v>
      </c>
      <c r="I48" s="19"/>
      <c r="J48" s="19"/>
      <c r="K48" s="19"/>
      <c r="L48" s="19"/>
      <c r="M48" s="19"/>
      <c r="N48" s="19"/>
      <c r="O48" s="19"/>
      <c r="P48" s="19"/>
      <c r="Q48" s="19"/>
      <c r="R48" s="19"/>
      <c r="S48" s="19"/>
      <c r="T48" s="19"/>
      <c r="U48" s="19"/>
      <c r="V48" s="19"/>
      <c r="W48" s="19"/>
      <c r="X48" s="19"/>
      <c r="Y48" s="19"/>
      <c r="Z48" s="20"/>
      <c r="AC48" s="10">
        <v>47</v>
      </c>
      <c r="AD48" s="10"/>
      <c r="AE48" s="10"/>
      <c r="AS48" s="30"/>
      <c r="AT48" s="30"/>
      <c r="AU48" s="30"/>
      <c r="AV48" s="30"/>
      <c r="AW48" s="30"/>
      <c r="AX48" s="30"/>
      <c r="AY48" s="30"/>
      <c r="AZ48" s="30"/>
      <c r="BA48" s="30"/>
      <c r="BB48" s="30"/>
      <c r="BC48" s="30"/>
      <c r="BD48" s="30"/>
      <c r="BE48" s="30"/>
      <c r="BF48" s="30"/>
      <c r="BG48" s="30"/>
      <c r="BH48" s="30"/>
      <c r="BI48" s="30"/>
      <c r="BJ48" s="30"/>
      <c r="BK48" s="30"/>
      <c r="BL48" s="30"/>
      <c r="BM48" s="30"/>
      <c r="BN48" s="30"/>
      <c r="BO48" s="30"/>
      <c r="BP48" s="30"/>
      <c r="BQ48" s="30"/>
      <c r="BR48" s="30"/>
    </row>
    <row r="49" spans="1:29" ht="14" customHeight="1">
      <c r="A49" s="18"/>
      <c r="B49" s="733"/>
      <c r="C49" s="19"/>
      <c r="D49" s="19"/>
      <c r="E49" s="19"/>
      <c r="F49" s="733"/>
      <c r="G49" s="19"/>
      <c r="H49" s="733"/>
      <c r="I49" s="733" t="s">
        <v>172</v>
      </c>
      <c r="J49" s="19"/>
      <c r="K49" s="19"/>
      <c r="L49" s="19"/>
      <c r="M49" s="733" t="s">
        <v>173</v>
      </c>
      <c r="N49" s="19"/>
      <c r="O49" s="733"/>
      <c r="P49" s="19"/>
      <c r="Q49" s="19"/>
      <c r="R49" s="19"/>
      <c r="S49" s="19"/>
      <c r="T49" s="19"/>
      <c r="U49" s="19"/>
      <c r="V49" s="19"/>
      <c r="W49" s="19"/>
      <c r="X49" s="19"/>
      <c r="Y49" s="19"/>
      <c r="Z49" s="20"/>
      <c r="AC49" s="10">
        <v>48</v>
      </c>
    </row>
    <row r="50" spans="1:29" ht="14" customHeight="1">
      <c r="A50" s="21"/>
      <c r="B50" s="22"/>
      <c r="C50" s="22"/>
      <c r="D50" s="22"/>
      <c r="E50" s="22"/>
      <c r="F50" s="22"/>
      <c r="G50" s="22"/>
      <c r="H50" s="22"/>
      <c r="I50" s="22"/>
      <c r="J50" s="22"/>
      <c r="K50" s="22"/>
      <c r="L50" s="22"/>
      <c r="M50" s="22"/>
      <c r="N50" s="22"/>
      <c r="O50" s="22"/>
      <c r="P50" s="22"/>
      <c r="Q50" s="22"/>
      <c r="R50" s="22"/>
      <c r="S50" s="22"/>
      <c r="T50" s="22"/>
      <c r="U50" s="22"/>
      <c r="V50" s="22"/>
      <c r="W50" s="22"/>
      <c r="X50" s="22"/>
      <c r="Y50" s="22"/>
      <c r="Z50" s="23"/>
      <c r="AC50" s="10">
        <v>49</v>
      </c>
    </row>
    <row r="51" spans="1:29" ht="20.149999999999999" customHeight="1">
      <c r="AC51" s="10">
        <v>50</v>
      </c>
    </row>
    <row r="52" spans="1:29" ht="15" customHeight="1">
      <c r="AC52" s="10">
        <v>51</v>
      </c>
    </row>
    <row r="53" spans="1:29" ht="15" customHeight="1">
      <c r="AC53" s="10">
        <v>52</v>
      </c>
    </row>
    <row r="54" spans="1:29" ht="15" customHeight="1">
      <c r="AC54" s="10">
        <v>53</v>
      </c>
    </row>
    <row r="55" spans="1:29" ht="15" customHeight="1">
      <c r="AC55" s="10">
        <v>54</v>
      </c>
    </row>
    <row r="56" spans="1:29" ht="15" customHeight="1">
      <c r="AC56" s="10">
        <v>55</v>
      </c>
    </row>
    <row r="57" spans="1:29" ht="15" customHeight="1">
      <c r="AC57" s="10">
        <v>56</v>
      </c>
    </row>
    <row r="58" spans="1:29" ht="15" customHeight="1">
      <c r="AC58" s="10">
        <v>57</v>
      </c>
    </row>
    <row r="59" spans="1:29" ht="15" customHeight="1">
      <c r="AC59" s="10">
        <v>58</v>
      </c>
    </row>
    <row r="60" spans="1:29" ht="15" customHeight="1">
      <c r="AC60" s="10">
        <v>59</v>
      </c>
    </row>
    <row r="61" spans="1:29" ht="15" customHeight="1">
      <c r="AC61" s="10">
        <v>60</v>
      </c>
    </row>
    <row r="62" spans="1:29" ht="15" customHeight="1">
      <c r="AC62" s="10">
        <v>61</v>
      </c>
    </row>
    <row r="63" spans="1:29" ht="15" customHeight="1">
      <c r="AC63" s="10">
        <v>62</v>
      </c>
    </row>
    <row r="64" spans="1:29" ht="15" customHeight="1">
      <c r="AC64" s="10">
        <v>63</v>
      </c>
    </row>
    <row r="65" spans="29:29" ht="15" customHeight="1">
      <c r="AC65" s="10">
        <v>64</v>
      </c>
    </row>
    <row r="66" spans="29:29" ht="15" customHeight="1">
      <c r="AC66" s="10">
        <v>65</v>
      </c>
    </row>
    <row r="67" spans="29:29" ht="15" customHeight="1">
      <c r="AC67" s="10">
        <v>66</v>
      </c>
    </row>
    <row r="68" spans="29:29" ht="15" customHeight="1">
      <c r="AC68" s="10">
        <v>67</v>
      </c>
    </row>
    <row r="69" spans="29:29" ht="15" customHeight="1">
      <c r="AC69" s="10">
        <v>68</v>
      </c>
    </row>
    <row r="70" spans="29:29" ht="15" customHeight="1">
      <c r="AC70" s="10">
        <v>69</v>
      </c>
    </row>
    <row r="71" spans="29:29" ht="15" customHeight="1">
      <c r="AC71" s="10">
        <v>70</v>
      </c>
    </row>
    <row r="72" spans="29:29" ht="15" customHeight="1">
      <c r="AC72" s="10">
        <v>71</v>
      </c>
    </row>
    <row r="73" spans="29:29" ht="15" customHeight="1">
      <c r="AC73" s="10">
        <v>72</v>
      </c>
    </row>
    <row r="74" spans="29:29" ht="15" customHeight="1">
      <c r="AC74" s="10">
        <v>73</v>
      </c>
    </row>
    <row r="75" spans="29:29" ht="15" customHeight="1">
      <c r="AC75" s="10">
        <v>74</v>
      </c>
    </row>
    <row r="76" spans="29:29" ht="15" customHeight="1">
      <c r="AC76" s="10">
        <v>75</v>
      </c>
    </row>
    <row r="77" spans="29:29" ht="15" customHeight="1">
      <c r="AC77" s="10">
        <v>76</v>
      </c>
    </row>
    <row r="78" spans="29:29" ht="15" customHeight="1">
      <c r="AC78" s="10">
        <v>77</v>
      </c>
    </row>
    <row r="79" spans="29:29" ht="15" customHeight="1">
      <c r="AC79" s="10">
        <v>78</v>
      </c>
    </row>
    <row r="80" spans="29:29" ht="15" customHeight="1">
      <c r="AC80" s="10">
        <v>79</v>
      </c>
    </row>
    <row r="81" spans="29:29" ht="15" customHeight="1">
      <c r="AC81" s="10">
        <v>80</v>
      </c>
    </row>
    <row r="82" spans="29:29" ht="15" customHeight="1">
      <c r="AC82" s="10">
        <v>81</v>
      </c>
    </row>
    <row r="83" spans="29:29" ht="15" customHeight="1">
      <c r="AC83" s="10">
        <v>82</v>
      </c>
    </row>
    <row r="84" spans="29:29" ht="15" customHeight="1">
      <c r="AC84" s="10">
        <v>83</v>
      </c>
    </row>
    <row r="85" spans="29:29" ht="15" customHeight="1">
      <c r="AC85" s="10">
        <v>84</v>
      </c>
    </row>
    <row r="86" spans="29:29" ht="15" customHeight="1">
      <c r="AC86" s="10">
        <v>85</v>
      </c>
    </row>
    <row r="87" spans="29:29" ht="15" customHeight="1">
      <c r="AC87" s="10">
        <v>86</v>
      </c>
    </row>
    <row r="88" spans="29:29" ht="15" customHeight="1">
      <c r="AC88" s="10">
        <v>87</v>
      </c>
    </row>
    <row r="89" spans="29:29" ht="15" customHeight="1">
      <c r="AC89" s="10">
        <v>88</v>
      </c>
    </row>
    <row r="90" spans="29:29" ht="15" customHeight="1">
      <c r="AC90" s="10">
        <v>89</v>
      </c>
    </row>
    <row r="91" spans="29:29" ht="15" customHeight="1">
      <c r="AC91" s="10">
        <v>90</v>
      </c>
    </row>
    <row r="92" spans="29:29" ht="15" customHeight="1">
      <c r="AC92" s="10">
        <v>91</v>
      </c>
    </row>
    <row r="93" spans="29:29" ht="15" customHeight="1">
      <c r="AC93" s="10">
        <v>92</v>
      </c>
    </row>
    <row r="94" spans="29:29" ht="15" customHeight="1">
      <c r="AC94" s="10">
        <v>93</v>
      </c>
    </row>
    <row r="95" spans="29:29" ht="15" customHeight="1">
      <c r="AC95" s="10">
        <v>94</v>
      </c>
    </row>
    <row r="96" spans="29:29" ht="15" customHeight="1">
      <c r="AC96" s="10">
        <v>95</v>
      </c>
    </row>
    <row r="97" spans="29:29" ht="15" customHeight="1">
      <c r="AC97" s="10">
        <v>96</v>
      </c>
    </row>
    <row r="98" spans="29:29" ht="15" customHeight="1">
      <c r="AC98" s="10">
        <v>97</v>
      </c>
    </row>
    <row r="99" spans="29:29" ht="15" customHeight="1">
      <c r="AC99" s="10">
        <v>98</v>
      </c>
    </row>
    <row r="100" spans="29:29" ht="15" customHeight="1">
      <c r="AC100" s="10">
        <v>99</v>
      </c>
    </row>
    <row r="101" spans="29:29" ht="15" customHeight="1">
      <c r="AC101" s="10">
        <v>100</v>
      </c>
    </row>
    <row r="102" spans="29:29" ht="15" customHeight="1">
      <c r="AC102" s="10">
        <v>101</v>
      </c>
    </row>
    <row r="103" spans="29:29" ht="15" customHeight="1">
      <c r="AC103" s="10">
        <v>102</v>
      </c>
    </row>
    <row r="104" spans="29:29" ht="15" customHeight="1">
      <c r="AC104" s="10">
        <v>103</v>
      </c>
    </row>
    <row r="105" spans="29:29" ht="15" customHeight="1">
      <c r="AC105" s="10">
        <v>104</v>
      </c>
    </row>
    <row r="106" spans="29:29" ht="15" customHeight="1">
      <c r="AC106" s="10">
        <v>105</v>
      </c>
    </row>
    <row r="107" spans="29:29" ht="15" customHeight="1">
      <c r="AC107" s="10">
        <v>106</v>
      </c>
    </row>
    <row r="108" spans="29:29" ht="15" customHeight="1">
      <c r="AC108" s="10">
        <v>107</v>
      </c>
    </row>
    <row r="109" spans="29:29" ht="15" customHeight="1">
      <c r="AC109" s="10">
        <v>108</v>
      </c>
    </row>
    <row r="110" spans="29:29" ht="15" customHeight="1">
      <c r="AC110" s="10">
        <v>109</v>
      </c>
    </row>
    <row r="111" spans="29:29" ht="15" customHeight="1">
      <c r="AC111" s="10">
        <v>110</v>
      </c>
    </row>
    <row r="112" spans="29:29" ht="15" customHeight="1">
      <c r="AC112" s="10">
        <v>111</v>
      </c>
    </row>
    <row r="113" spans="29:29" ht="15" customHeight="1">
      <c r="AC113" s="10">
        <v>112</v>
      </c>
    </row>
    <row r="114" spans="29:29" ht="15" customHeight="1">
      <c r="AC114" s="10">
        <v>113</v>
      </c>
    </row>
    <row r="115" spans="29:29" ht="15" customHeight="1">
      <c r="AC115" s="10">
        <v>114</v>
      </c>
    </row>
    <row r="116" spans="29:29" ht="15" customHeight="1">
      <c r="AC116" s="10">
        <v>115</v>
      </c>
    </row>
    <row r="117" spans="29:29" ht="15" customHeight="1">
      <c r="AC117" s="10">
        <v>116</v>
      </c>
    </row>
    <row r="118" spans="29:29" ht="15" customHeight="1">
      <c r="AC118" s="10">
        <v>117</v>
      </c>
    </row>
    <row r="119" spans="29:29" ht="15" customHeight="1">
      <c r="AC119" s="10">
        <v>118</v>
      </c>
    </row>
    <row r="120" spans="29:29" ht="15" customHeight="1">
      <c r="AC120" s="10">
        <v>119</v>
      </c>
    </row>
    <row r="121" spans="29:29" ht="15" customHeight="1">
      <c r="AC121" s="10">
        <v>120</v>
      </c>
    </row>
    <row r="122" spans="29:29" ht="15" customHeight="1">
      <c r="AC122" s="10">
        <v>121</v>
      </c>
    </row>
    <row r="123" spans="29:29" ht="15" customHeight="1">
      <c r="AC123" s="10">
        <v>122</v>
      </c>
    </row>
    <row r="124" spans="29:29" ht="15" customHeight="1">
      <c r="AC124" s="10">
        <v>123</v>
      </c>
    </row>
    <row r="125" spans="29:29" ht="15" customHeight="1">
      <c r="AC125" s="10">
        <v>124</v>
      </c>
    </row>
    <row r="126" spans="29:29" ht="15" customHeight="1">
      <c r="AC126" s="10">
        <v>125</v>
      </c>
    </row>
    <row r="127" spans="29:29" ht="15" customHeight="1">
      <c r="AC127" s="10">
        <v>126</v>
      </c>
    </row>
    <row r="128" spans="29:29" ht="15" customHeight="1">
      <c r="AC128" s="10">
        <v>127</v>
      </c>
    </row>
    <row r="129" spans="29:29" ht="15" customHeight="1">
      <c r="AC129" s="10">
        <v>128</v>
      </c>
    </row>
    <row r="130" spans="29:29" ht="15" customHeight="1">
      <c r="AC130" s="10">
        <v>129</v>
      </c>
    </row>
    <row r="131" spans="29:29" ht="15" customHeight="1">
      <c r="AC131" s="10">
        <v>130</v>
      </c>
    </row>
    <row r="132" spans="29:29" ht="15" customHeight="1">
      <c r="AC132" s="10">
        <v>131</v>
      </c>
    </row>
    <row r="133" spans="29:29" ht="15" customHeight="1">
      <c r="AC133" s="10">
        <v>132</v>
      </c>
    </row>
    <row r="134" spans="29:29" ht="15" customHeight="1">
      <c r="AC134" s="10">
        <v>133</v>
      </c>
    </row>
    <row r="135" spans="29:29" ht="15" customHeight="1">
      <c r="AC135" s="10">
        <v>134</v>
      </c>
    </row>
    <row r="136" spans="29:29" ht="15" customHeight="1">
      <c r="AC136" s="10">
        <v>135</v>
      </c>
    </row>
    <row r="137" spans="29:29" ht="15" customHeight="1">
      <c r="AC137" s="10">
        <v>136</v>
      </c>
    </row>
    <row r="138" spans="29:29" ht="15" customHeight="1">
      <c r="AC138" s="10">
        <v>137</v>
      </c>
    </row>
    <row r="139" spans="29:29" ht="15" customHeight="1">
      <c r="AC139" s="10">
        <v>138</v>
      </c>
    </row>
    <row r="140" spans="29:29" ht="15" customHeight="1">
      <c r="AC140" s="10">
        <v>139</v>
      </c>
    </row>
    <row r="141" spans="29:29" ht="15" customHeight="1">
      <c r="AC141" s="10">
        <v>140</v>
      </c>
    </row>
    <row r="142" spans="29:29" ht="15" customHeight="1">
      <c r="AC142" s="10">
        <v>141</v>
      </c>
    </row>
    <row r="143" spans="29:29" ht="15" customHeight="1">
      <c r="AC143" s="10">
        <v>142</v>
      </c>
    </row>
    <row r="144" spans="29:29" ht="15" customHeight="1">
      <c r="AC144" s="10">
        <v>143</v>
      </c>
    </row>
    <row r="145" spans="29:29" ht="15" customHeight="1">
      <c r="AC145" s="10">
        <v>144</v>
      </c>
    </row>
    <row r="146" spans="29:29" ht="15" customHeight="1">
      <c r="AC146" s="10">
        <v>145</v>
      </c>
    </row>
    <row r="147" spans="29:29" ht="15" customHeight="1">
      <c r="AC147" s="10">
        <v>146</v>
      </c>
    </row>
    <row r="148" spans="29:29" ht="15" customHeight="1">
      <c r="AC148" s="10">
        <v>147</v>
      </c>
    </row>
    <row r="149" spans="29:29" ht="15" customHeight="1">
      <c r="AC149" s="10">
        <v>148</v>
      </c>
    </row>
    <row r="150" spans="29:29" ht="15" customHeight="1">
      <c r="AC150" s="10">
        <v>149</v>
      </c>
    </row>
    <row r="151" spans="29:29" ht="15" customHeight="1">
      <c r="AC151" s="10">
        <v>150</v>
      </c>
    </row>
    <row r="152" spans="29:29" ht="15" customHeight="1">
      <c r="AC152" s="10">
        <v>151</v>
      </c>
    </row>
    <row r="153" spans="29:29" ht="15" customHeight="1">
      <c r="AC153" s="10">
        <v>152</v>
      </c>
    </row>
    <row r="154" spans="29:29" ht="15" customHeight="1">
      <c r="AC154" s="10">
        <v>153</v>
      </c>
    </row>
    <row r="155" spans="29:29" ht="15" customHeight="1">
      <c r="AC155" s="10">
        <v>154</v>
      </c>
    </row>
    <row r="156" spans="29:29" ht="15" customHeight="1">
      <c r="AC156" s="10">
        <v>155</v>
      </c>
    </row>
    <row r="157" spans="29:29" ht="15" customHeight="1">
      <c r="AC157" s="10">
        <v>156</v>
      </c>
    </row>
    <row r="158" spans="29:29" ht="15" customHeight="1">
      <c r="AC158" s="10">
        <v>157</v>
      </c>
    </row>
    <row r="159" spans="29:29" ht="15" customHeight="1">
      <c r="AC159" s="10">
        <v>158</v>
      </c>
    </row>
    <row r="160" spans="29:29" ht="15" customHeight="1">
      <c r="AC160" s="10">
        <v>159</v>
      </c>
    </row>
    <row r="161" spans="29:29" ht="15" customHeight="1">
      <c r="AC161" s="10">
        <v>160</v>
      </c>
    </row>
    <row r="162" spans="29:29">
      <c r="AC162" s="10">
        <v>161</v>
      </c>
    </row>
    <row r="163" spans="29:29">
      <c r="AC163" s="10">
        <v>162</v>
      </c>
    </row>
    <row r="164" spans="29:29">
      <c r="AC164" s="10">
        <v>163</v>
      </c>
    </row>
    <row r="165" spans="29:29">
      <c r="AC165" s="10">
        <v>164</v>
      </c>
    </row>
    <row r="166" spans="29:29">
      <c r="AC166" s="10">
        <v>165</v>
      </c>
    </row>
    <row r="167" spans="29:29">
      <c r="AC167" s="10">
        <v>166</v>
      </c>
    </row>
    <row r="168" spans="29:29">
      <c r="AC168" s="10">
        <v>167</v>
      </c>
    </row>
    <row r="169" spans="29:29">
      <c r="AC169" s="10">
        <v>168</v>
      </c>
    </row>
    <row r="170" spans="29:29">
      <c r="AC170" s="10">
        <v>169</v>
      </c>
    </row>
    <row r="171" spans="29:29">
      <c r="AC171" s="10">
        <v>170</v>
      </c>
    </row>
    <row r="172" spans="29:29">
      <c r="AC172" s="10">
        <v>171</v>
      </c>
    </row>
    <row r="173" spans="29:29">
      <c r="AC173" s="10">
        <v>172</v>
      </c>
    </row>
    <row r="174" spans="29:29">
      <c r="AC174" s="10">
        <v>173</v>
      </c>
    </row>
    <row r="175" spans="29:29">
      <c r="AC175" s="10">
        <v>174</v>
      </c>
    </row>
    <row r="176" spans="29:29">
      <c r="AC176" s="10">
        <v>175</v>
      </c>
    </row>
    <row r="177" spans="29:29">
      <c r="AC177" s="10">
        <v>176</v>
      </c>
    </row>
    <row r="178" spans="29:29">
      <c r="AC178" s="10">
        <v>177</v>
      </c>
    </row>
    <row r="179" spans="29:29">
      <c r="AC179" s="10">
        <v>178</v>
      </c>
    </row>
    <row r="180" spans="29:29">
      <c r="AC180" s="10">
        <v>179</v>
      </c>
    </row>
    <row r="181" spans="29:29">
      <c r="AC181" s="10">
        <v>180</v>
      </c>
    </row>
    <row r="182" spans="29:29">
      <c r="AC182" s="10">
        <v>181</v>
      </c>
    </row>
    <row r="183" spans="29:29">
      <c r="AC183" s="10">
        <v>182</v>
      </c>
    </row>
    <row r="184" spans="29:29">
      <c r="AC184" s="10">
        <v>183</v>
      </c>
    </row>
    <row r="185" spans="29:29">
      <c r="AC185" s="10">
        <v>184</v>
      </c>
    </row>
    <row r="186" spans="29:29">
      <c r="AC186" s="10">
        <v>185</v>
      </c>
    </row>
    <row r="187" spans="29:29">
      <c r="AC187" s="10">
        <v>186</v>
      </c>
    </row>
    <row r="188" spans="29:29">
      <c r="AC188" s="10">
        <v>187</v>
      </c>
    </row>
    <row r="189" spans="29:29">
      <c r="AC189" s="10">
        <v>188</v>
      </c>
    </row>
    <row r="190" spans="29:29">
      <c r="AC190" s="10">
        <v>189</v>
      </c>
    </row>
    <row r="191" spans="29:29">
      <c r="AC191" s="10">
        <v>190</v>
      </c>
    </row>
    <row r="192" spans="29:29">
      <c r="AC192" s="10">
        <v>191</v>
      </c>
    </row>
    <row r="193" spans="29:29">
      <c r="AC193" s="10">
        <v>192</v>
      </c>
    </row>
    <row r="194" spans="29:29">
      <c r="AC194" s="10">
        <v>193</v>
      </c>
    </row>
    <row r="195" spans="29:29">
      <c r="AC195" s="10">
        <v>194</v>
      </c>
    </row>
    <row r="196" spans="29:29">
      <c r="AC196" s="10">
        <v>195</v>
      </c>
    </row>
    <row r="197" spans="29:29">
      <c r="AC197" s="10">
        <v>196</v>
      </c>
    </row>
    <row r="198" spans="29:29">
      <c r="AC198" s="10">
        <v>197</v>
      </c>
    </row>
    <row r="199" spans="29:29">
      <c r="AC199" s="10">
        <v>198</v>
      </c>
    </row>
    <row r="200" spans="29:29">
      <c r="AC200" s="10">
        <v>199</v>
      </c>
    </row>
    <row r="201" spans="29:29">
      <c r="AC201" s="10">
        <v>200</v>
      </c>
    </row>
    <row r="202" spans="29:29">
      <c r="AC202" s="10">
        <v>201</v>
      </c>
    </row>
    <row r="203" spans="29:29">
      <c r="AC203" s="10">
        <v>202</v>
      </c>
    </row>
    <row r="204" spans="29:29">
      <c r="AC204" s="10">
        <v>203</v>
      </c>
    </row>
    <row r="205" spans="29:29">
      <c r="AC205" s="10">
        <v>204</v>
      </c>
    </row>
    <row r="206" spans="29:29">
      <c r="AC206" s="10">
        <v>205</v>
      </c>
    </row>
    <row r="207" spans="29:29">
      <c r="AC207" s="10">
        <v>206</v>
      </c>
    </row>
    <row r="208" spans="29:29">
      <c r="AC208" s="10">
        <v>207</v>
      </c>
    </row>
    <row r="209" spans="29:29">
      <c r="AC209" s="10">
        <v>208</v>
      </c>
    </row>
    <row r="210" spans="29:29">
      <c r="AC210" s="10">
        <v>209</v>
      </c>
    </row>
    <row r="211" spans="29:29">
      <c r="AC211" s="10">
        <v>210</v>
      </c>
    </row>
    <row r="212" spans="29:29">
      <c r="AC212" s="10">
        <v>211</v>
      </c>
    </row>
    <row r="213" spans="29:29">
      <c r="AC213" s="10">
        <v>212</v>
      </c>
    </row>
    <row r="214" spans="29:29">
      <c r="AC214" s="10">
        <v>213</v>
      </c>
    </row>
    <row r="215" spans="29:29">
      <c r="AC215" s="10">
        <v>214</v>
      </c>
    </row>
    <row r="216" spans="29:29">
      <c r="AC216" s="10">
        <v>215</v>
      </c>
    </row>
    <row r="217" spans="29:29">
      <c r="AC217" s="10">
        <v>216</v>
      </c>
    </row>
    <row r="218" spans="29:29">
      <c r="AC218" s="10">
        <v>217</v>
      </c>
    </row>
    <row r="219" spans="29:29">
      <c r="AC219" s="10">
        <v>218</v>
      </c>
    </row>
    <row r="220" spans="29:29">
      <c r="AC220" s="10">
        <v>219</v>
      </c>
    </row>
    <row r="221" spans="29:29">
      <c r="AC221" s="10">
        <v>220</v>
      </c>
    </row>
    <row r="222" spans="29:29">
      <c r="AC222" s="10">
        <v>221</v>
      </c>
    </row>
    <row r="223" spans="29:29">
      <c r="AC223" s="10">
        <v>222</v>
      </c>
    </row>
    <row r="224" spans="29:29">
      <c r="AC224" s="10">
        <v>223</v>
      </c>
    </row>
    <row r="225" spans="29:29">
      <c r="AC225" s="10">
        <v>224</v>
      </c>
    </row>
    <row r="226" spans="29:29">
      <c r="AC226" s="10">
        <v>225</v>
      </c>
    </row>
    <row r="227" spans="29:29">
      <c r="AC227" s="10">
        <v>226</v>
      </c>
    </row>
    <row r="228" spans="29:29">
      <c r="AC228" s="10">
        <v>227</v>
      </c>
    </row>
    <row r="229" spans="29:29">
      <c r="AC229" s="10">
        <v>228</v>
      </c>
    </row>
    <row r="230" spans="29:29">
      <c r="AC230" s="10">
        <v>229</v>
      </c>
    </row>
    <row r="231" spans="29:29">
      <c r="AC231" s="10">
        <v>230</v>
      </c>
    </row>
    <row r="232" spans="29:29">
      <c r="AC232" s="10">
        <v>231</v>
      </c>
    </row>
    <row r="233" spans="29:29">
      <c r="AC233" s="10">
        <v>232</v>
      </c>
    </row>
    <row r="234" spans="29:29">
      <c r="AC234" s="10">
        <v>233</v>
      </c>
    </row>
    <row r="235" spans="29:29">
      <c r="AC235" s="10">
        <v>234</v>
      </c>
    </row>
    <row r="236" spans="29:29">
      <c r="AC236" s="10">
        <v>235</v>
      </c>
    </row>
    <row r="237" spans="29:29">
      <c r="AC237" s="10">
        <v>236</v>
      </c>
    </row>
    <row r="238" spans="29:29">
      <c r="AC238" s="10">
        <v>237</v>
      </c>
    </row>
    <row r="239" spans="29:29">
      <c r="AC239" s="10">
        <v>238</v>
      </c>
    </row>
    <row r="240" spans="29:29">
      <c r="AC240" s="10">
        <v>239</v>
      </c>
    </row>
    <row r="241" spans="29:29">
      <c r="AC241" s="10">
        <v>240</v>
      </c>
    </row>
    <row r="242" spans="29:29">
      <c r="AC242" s="10">
        <v>241</v>
      </c>
    </row>
    <row r="243" spans="29:29">
      <c r="AC243" s="10">
        <v>242</v>
      </c>
    </row>
    <row r="244" spans="29:29">
      <c r="AC244" s="10">
        <v>243</v>
      </c>
    </row>
    <row r="245" spans="29:29">
      <c r="AC245" s="10">
        <v>244</v>
      </c>
    </row>
    <row r="246" spans="29:29">
      <c r="AC246" s="10">
        <v>245</v>
      </c>
    </row>
    <row r="247" spans="29:29">
      <c r="AC247" s="10">
        <v>246</v>
      </c>
    </row>
    <row r="248" spans="29:29">
      <c r="AC248" s="10">
        <v>247</v>
      </c>
    </row>
    <row r="249" spans="29:29">
      <c r="AC249" s="10">
        <v>248</v>
      </c>
    </row>
    <row r="250" spans="29:29">
      <c r="AC250" s="10">
        <v>249</v>
      </c>
    </row>
    <row r="251" spans="29:29">
      <c r="AC251" s="10">
        <v>250</v>
      </c>
    </row>
    <row r="252" spans="29:29">
      <c r="AC252" s="10">
        <v>251</v>
      </c>
    </row>
    <row r="253" spans="29:29">
      <c r="AC253" s="10">
        <v>252</v>
      </c>
    </row>
    <row r="254" spans="29:29">
      <c r="AC254" s="10">
        <v>253</v>
      </c>
    </row>
    <row r="255" spans="29:29">
      <c r="AC255" s="10">
        <v>254</v>
      </c>
    </row>
    <row r="256" spans="29:29">
      <c r="AC256" s="10">
        <v>255</v>
      </c>
    </row>
    <row r="257" spans="29:29">
      <c r="AC257" s="10">
        <v>256</v>
      </c>
    </row>
    <row r="258" spans="29:29">
      <c r="AC258" s="10">
        <v>257</v>
      </c>
    </row>
    <row r="259" spans="29:29">
      <c r="AC259" s="10">
        <v>258</v>
      </c>
    </row>
    <row r="260" spans="29:29">
      <c r="AC260" s="10">
        <v>259</v>
      </c>
    </row>
    <row r="261" spans="29:29">
      <c r="AC261" s="10">
        <v>260</v>
      </c>
    </row>
    <row r="262" spans="29:29">
      <c r="AC262" s="10">
        <v>261</v>
      </c>
    </row>
    <row r="263" spans="29:29">
      <c r="AC263" s="10">
        <v>262</v>
      </c>
    </row>
    <row r="264" spans="29:29">
      <c r="AC264" s="10">
        <v>263</v>
      </c>
    </row>
    <row r="265" spans="29:29">
      <c r="AC265" s="10">
        <v>264</v>
      </c>
    </row>
    <row r="266" spans="29:29">
      <c r="AC266" s="10">
        <v>265</v>
      </c>
    </row>
    <row r="267" spans="29:29">
      <c r="AC267" s="10">
        <v>266</v>
      </c>
    </row>
    <row r="268" spans="29:29">
      <c r="AC268" s="10">
        <v>267</v>
      </c>
    </row>
    <row r="269" spans="29:29">
      <c r="AC269" s="10">
        <v>268</v>
      </c>
    </row>
    <row r="270" spans="29:29">
      <c r="AC270" s="10">
        <v>269</v>
      </c>
    </row>
    <row r="271" spans="29:29">
      <c r="AC271" s="10">
        <v>270</v>
      </c>
    </row>
    <row r="272" spans="29:29">
      <c r="AC272" s="10">
        <v>271</v>
      </c>
    </row>
    <row r="273" spans="29:29">
      <c r="AC273" s="10">
        <v>272</v>
      </c>
    </row>
    <row r="274" spans="29:29">
      <c r="AC274" s="10">
        <v>273</v>
      </c>
    </row>
    <row r="275" spans="29:29">
      <c r="AC275" s="10">
        <v>274</v>
      </c>
    </row>
    <row r="276" spans="29:29">
      <c r="AC276" s="10">
        <v>275</v>
      </c>
    </row>
    <row r="277" spans="29:29">
      <c r="AC277" s="10">
        <v>276</v>
      </c>
    </row>
    <row r="278" spans="29:29">
      <c r="AC278" s="10">
        <v>277</v>
      </c>
    </row>
    <row r="279" spans="29:29">
      <c r="AC279" s="10">
        <v>278</v>
      </c>
    </row>
    <row r="280" spans="29:29">
      <c r="AC280" s="10">
        <v>279</v>
      </c>
    </row>
    <row r="281" spans="29:29">
      <c r="AC281" s="10">
        <v>280</v>
      </c>
    </row>
    <row r="282" spans="29:29">
      <c r="AC282" s="10">
        <v>281</v>
      </c>
    </row>
    <row r="283" spans="29:29">
      <c r="AC283" s="10">
        <v>282</v>
      </c>
    </row>
    <row r="284" spans="29:29">
      <c r="AC284" s="10">
        <v>283</v>
      </c>
    </row>
    <row r="285" spans="29:29">
      <c r="AC285" s="10">
        <v>284</v>
      </c>
    </row>
    <row r="286" spans="29:29">
      <c r="AC286" s="10">
        <v>285</v>
      </c>
    </row>
    <row r="287" spans="29:29">
      <c r="AC287" s="10">
        <v>286</v>
      </c>
    </row>
    <row r="288" spans="29:29">
      <c r="AC288" s="10">
        <v>287</v>
      </c>
    </row>
    <row r="289" spans="29:29">
      <c r="AC289" s="10">
        <v>288</v>
      </c>
    </row>
    <row r="290" spans="29:29">
      <c r="AC290" s="10">
        <v>289</v>
      </c>
    </row>
    <row r="291" spans="29:29">
      <c r="AC291" s="10">
        <v>290</v>
      </c>
    </row>
    <row r="292" spans="29:29">
      <c r="AC292" s="10">
        <v>291</v>
      </c>
    </row>
    <row r="293" spans="29:29">
      <c r="AC293" s="10">
        <v>292</v>
      </c>
    </row>
    <row r="294" spans="29:29">
      <c r="AC294" s="10">
        <v>293</v>
      </c>
    </row>
    <row r="295" spans="29:29">
      <c r="AC295" s="10">
        <v>294</v>
      </c>
    </row>
    <row r="296" spans="29:29">
      <c r="AC296" s="10">
        <v>295</v>
      </c>
    </row>
    <row r="297" spans="29:29">
      <c r="AC297" s="10">
        <v>296</v>
      </c>
    </row>
    <row r="298" spans="29:29">
      <c r="AC298" s="10">
        <v>297</v>
      </c>
    </row>
    <row r="299" spans="29:29">
      <c r="AC299" s="10">
        <v>298</v>
      </c>
    </row>
    <row r="300" spans="29:29">
      <c r="AC300" s="10">
        <v>299</v>
      </c>
    </row>
    <row r="301" spans="29:29">
      <c r="AC301" s="10">
        <v>300</v>
      </c>
    </row>
    <row r="302" spans="29:29">
      <c r="AC302" s="10">
        <v>301</v>
      </c>
    </row>
    <row r="303" spans="29:29">
      <c r="AC303" s="10">
        <v>302</v>
      </c>
    </row>
    <row r="304" spans="29:29">
      <c r="AC304" s="10">
        <v>303</v>
      </c>
    </row>
    <row r="305" spans="29:29">
      <c r="AC305" s="10">
        <v>304</v>
      </c>
    </row>
    <row r="306" spans="29:29">
      <c r="AC306" s="10">
        <v>305</v>
      </c>
    </row>
    <row r="307" spans="29:29">
      <c r="AC307" s="10">
        <v>306</v>
      </c>
    </row>
    <row r="308" spans="29:29">
      <c r="AC308" s="10">
        <v>307</v>
      </c>
    </row>
    <row r="309" spans="29:29">
      <c r="AC309" s="10">
        <v>308</v>
      </c>
    </row>
    <row r="310" spans="29:29">
      <c r="AC310" s="10">
        <v>309</v>
      </c>
    </row>
    <row r="311" spans="29:29">
      <c r="AC311" s="10">
        <v>310</v>
      </c>
    </row>
    <row r="312" spans="29:29">
      <c r="AC312" s="10">
        <v>311</v>
      </c>
    </row>
    <row r="313" spans="29:29">
      <c r="AC313" s="10">
        <v>312</v>
      </c>
    </row>
    <row r="314" spans="29:29">
      <c r="AC314" s="10">
        <v>313</v>
      </c>
    </row>
    <row r="315" spans="29:29">
      <c r="AC315" s="10">
        <v>314</v>
      </c>
    </row>
    <row r="316" spans="29:29">
      <c r="AC316" s="10">
        <v>315</v>
      </c>
    </row>
    <row r="317" spans="29:29">
      <c r="AC317" s="10">
        <v>316</v>
      </c>
    </row>
    <row r="318" spans="29:29">
      <c r="AC318" s="10">
        <v>317</v>
      </c>
    </row>
    <row r="319" spans="29:29">
      <c r="AC319" s="10">
        <v>318</v>
      </c>
    </row>
    <row r="320" spans="29:29">
      <c r="AC320" s="10">
        <v>319</v>
      </c>
    </row>
    <row r="321" spans="29:29">
      <c r="AC321" s="10">
        <v>320</v>
      </c>
    </row>
    <row r="322" spans="29:29">
      <c r="AC322" s="10">
        <v>321</v>
      </c>
    </row>
    <row r="323" spans="29:29">
      <c r="AC323" s="10">
        <v>322</v>
      </c>
    </row>
    <row r="324" spans="29:29">
      <c r="AC324" s="10">
        <v>323</v>
      </c>
    </row>
    <row r="325" spans="29:29">
      <c r="AC325" s="10">
        <v>324</v>
      </c>
    </row>
    <row r="326" spans="29:29">
      <c r="AC326" s="10">
        <v>325</v>
      </c>
    </row>
    <row r="327" spans="29:29">
      <c r="AC327" s="10">
        <v>326</v>
      </c>
    </row>
    <row r="328" spans="29:29">
      <c r="AC328" s="10">
        <v>327</v>
      </c>
    </row>
    <row r="329" spans="29:29">
      <c r="AC329" s="10">
        <v>328</v>
      </c>
    </row>
    <row r="330" spans="29:29">
      <c r="AC330" s="10">
        <v>329</v>
      </c>
    </row>
    <row r="331" spans="29:29">
      <c r="AC331" s="10">
        <v>330</v>
      </c>
    </row>
    <row r="332" spans="29:29">
      <c r="AC332" s="10">
        <v>331</v>
      </c>
    </row>
    <row r="333" spans="29:29">
      <c r="AC333" s="10">
        <v>332</v>
      </c>
    </row>
    <row r="334" spans="29:29">
      <c r="AC334" s="10">
        <v>333</v>
      </c>
    </row>
    <row r="335" spans="29:29">
      <c r="AC335" s="10">
        <v>334</v>
      </c>
    </row>
    <row r="336" spans="29:29">
      <c r="AC336" s="10">
        <v>335</v>
      </c>
    </row>
    <row r="337" spans="29:29">
      <c r="AC337" s="10">
        <v>336</v>
      </c>
    </row>
    <row r="338" spans="29:29">
      <c r="AC338" s="10">
        <v>337</v>
      </c>
    </row>
    <row r="339" spans="29:29">
      <c r="AC339" s="10">
        <v>338</v>
      </c>
    </row>
    <row r="340" spans="29:29">
      <c r="AC340" s="10">
        <v>339</v>
      </c>
    </row>
    <row r="341" spans="29:29">
      <c r="AC341" s="10">
        <v>340</v>
      </c>
    </row>
    <row r="342" spans="29:29">
      <c r="AC342" s="10">
        <v>341</v>
      </c>
    </row>
    <row r="343" spans="29:29">
      <c r="AC343" s="10">
        <v>342</v>
      </c>
    </row>
    <row r="344" spans="29:29">
      <c r="AC344" s="10">
        <v>343</v>
      </c>
    </row>
    <row r="345" spans="29:29">
      <c r="AC345" s="10">
        <v>344</v>
      </c>
    </row>
    <row r="346" spans="29:29">
      <c r="AC346" s="10">
        <v>345</v>
      </c>
    </row>
    <row r="347" spans="29:29">
      <c r="AC347" s="10">
        <v>346</v>
      </c>
    </row>
    <row r="348" spans="29:29">
      <c r="AC348" s="10">
        <v>347</v>
      </c>
    </row>
    <row r="349" spans="29:29">
      <c r="AC349" s="10">
        <v>348</v>
      </c>
    </row>
    <row r="350" spans="29:29">
      <c r="AC350" s="10">
        <v>349</v>
      </c>
    </row>
    <row r="351" spans="29:29">
      <c r="AC351" s="10">
        <v>350</v>
      </c>
    </row>
    <row r="352" spans="29:29">
      <c r="AC352" s="10">
        <v>351</v>
      </c>
    </row>
    <row r="353" spans="29:29">
      <c r="AC353" s="10">
        <v>352</v>
      </c>
    </row>
    <row r="354" spans="29:29">
      <c r="AC354" s="10">
        <v>353</v>
      </c>
    </row>
    <row r="355" spans="29:29">
      <c r="AC355" s="10">
        <v>354</v>
      </c>
    </row>
    <row r="356" spans="29:29">
      <c r="AC356" s="10">
        <v>355</v>
      </c>
    </row>
    <row r="357" spans="29:29">
      <c r="AC357" s="10">
        <v>356</v>
      </c>
    </row>
    <row r="358" spans="29:29">
      <c r="AC358" s="10">
        <v>357</v>
      </c>
    </row>
    <row r="359" spans="29:29">
      <c r="AC359" s="10">
        <v>358</v>
      </c>
    </row>
    <row r="360" spans="29:29">
      <c r="AC360" s="10">
        <v>359</v>
      </c>
    </row>
    <row r="361" spans="29:29">
      <c r="AC361" s="10">
        <v>360</v>
      </c>
    </row>
    <row r="362" spans="29:29">
      <c r="AC362" s="10">
        <v>361</v>
      </c>
    </row>
    <row r="363" spans="29:29">
      <c r="AC363" s="10">
        <v>362</v>
      </c>
    </row>
    <row r="364" spans="29:29">
      <c r="AC364" s="10">
        <v>363</v>
      </c>
    </row>
    <row r="365" spans="29:29">
      <c r="AC365" s="10">
        <v>364</v>
      </c>
    </row>
    <row r="366" spans="29:29">
      <c r="AC366" s="10">
        <v>365</v>
      </c>
    </row>
    <row r="367" spans="29:29">
      <c r="AC367" s="10">
        <v>366</v>
      </c>
    </row>
    <row r="368" spans="29:29">
      <c r="AC368" s="10">
        <v>367</v>
      </c>
    </row>
    <row r="369" spans="29:29">
      <c r="AC369" s="10">
        <v>368</v>
      </c>
    </row>
    <row r="370" spans="29:29">
      <c r="AC370" s="10">
        <v>369</v>
      </c>
    </row>
    <row r="371" spans="29:29">
      <c r="AC371" s="10">
        <v>370</v>
      </c>
    </row>
    <row r="372" spans="29:29">
      <c r="AC372" s="10">
        <v>371</v>
      </c>
    </row>
    <row r="373" spans="29:29">
      <c r="AC373" s="10">
        <v>372</v>
      </c>
    </row>
    <row r="374" spans="29:29">
      <c r="AC374" s="10">
        <v>373</v>
      </c>
    </row>
    <row r="375" spans="29:29">
      <c r="AC375" s="10">
        <v>374</v>
      </c>
    </row>
    <row r="376" spans="29:29">
      <c r="AC376" s="10">
        <v>375</v>
      </c>
    </row>
    <row r="377" spans="29:29">
      <c r="AC377" s="10">
        <v>376</v>
      </c>
    </row>
    <row r="378" spans="29:29">
      <c r="AC378" s="10">
        <v>377</v>
      </c>
    </row>
    <row r="379" spans="29:29">
      <c r="AC379" s="10">
        <v>378</v>
      </c>
    </row>
    <row r="380" spans="29:29">
      <c r="AC380" s="10">
        <v>379</v>
      </c>
    </row>
    <row r="381" spans="29:29">
      <c r="AC381" s="10">
        <v>380</v>
      </c>
    </row>
    <row r="382" spans="29:29">
      <c r="AC382" s="10">
        <v>381</v>
      </c>
    </row>
    <row r="383" spans="29:29">
      <c r="AC383" s="10">
        <v>382</v>
      </c>
    </row>
    <row r="384" spans="29:29">
      <c r="AC384" s="10">
        <v>383</v>
      </c>
    </row>
    <row r="385" spans="29:29">
      <c r="AC385" s="10">
        <v>384</v>
      </c>
    </row>
    <row r="386" spans="29:29">
      <c r="AC386" s="10">
        <v>385</v>
      </c>
    </row>
    <row r="387" spans="29:29">
      <c r="AC387" s="10">
        <v>386</v>
      </c>
    </row>
    <row r="388" spans="29:29">
      <c r="AC388" s="10">
        <v>387</v>
      </c>
    </row>
    <row r="389" spans="29:29">
      <c r="AC389" s="10">
        <v>388</v>
      </c>
    </row>
    <row r="390" spans="29:29">
      <c r="AC390" s="10">
        <v>389</v>
      </c>
    </row>
    <row r="391" spans="29:29">
      <c r="AC391" s="10">
        <v>390</v>
      </c>
    </row>
    <row r="392" spans="29:29">
      <c r="AC392" s="10">
        <v>391</v>
      </c>
    </row>
    <row r="393" spans="29:29">
      <c r="AC393" s="10">
        <v>392</v>
      </c>
    </row>
    <row r="394" spans="29:29">
      <c r="AC394" s="10">
        <v>393</v>
      </c>
    </row>
    <row r="395" spans="29:29">
      <c r="AC395" s="10">
        <v>394</v>
      </c>
    </row>
    <row r="396" spans="29:29">
      <c r="AC396" s="10">
        <v>395</v>
      </c>
    </row>
    <row r="397" spans="29:29">
      <c r="AC397" s="10">
        <v>396</v>
      </c>
    </row>
    <row r="398" spans="29:29">
      <c r="AC398" s="10">
        <v>397</v>
      </c>
    </row>
    <row r="399" spans="29:29">
      <c r="AC399" s="10">
        <v>398</v>
      </c>
    </row>
    <row r="400" spans="29:29">
      <c r="AC400" s="10">
        <v>399</v>
      </c>
    </row>
    <row r="401" spans="29:29">
      <c r="AC401" s="10">
        <v>400</v>
      </c>
    </row>
    <row r="402" spans="29:29">
      <c r="AC402" s="10">
        <v>401</v>
      </c>
    </row>
    <row r="403" spans="29:29">
      <c r="AC403" s="10">
        <v>402</v>
      </c>
    </row>
    <row r="404" spans="29:29">
      <c r="AC404" s="10">
        <v>403</v>
      </c>
    </row>
    <row r="405" spans="29:29">
      <c r="AC405" s="10">
        <v>404</v>
      </c>
    </row>
    <row r="406" spans="29:29">
      <c r="AC406" s="10">
        <v>405</v>
      </c>
    </row>
    <row r="407" spans="29:29">
      <c r="AC407" s="10">
        <v>406</v>
      </c>
    </row>
    <row r="408" spans="29:29">
      <c r="AC408" s="10">
        <v>407</v>
      </c>
    </row>
    <row r="409" spans="29:29">
      <c r="AC409" s="10">
        <v>408</v>
      </c>
    </row>
    <row r="410" spans="29:29">
      <c r="AC410" s="10">
        <v>409</v>
      </c>
    </row>
    <row r="411" spans="29:29">
      <c r="AC411" s="10">
        <v>410</v>
      </c>
    </row>
    <row r="412" spans="29:29">
      <c r="AC412" s="10">
        <v>411</v>
      </c>
    </row>
    <row r="413" spans="29:29">
      <c r="AC413" s="10">
        <v>412</v>
      </c>
    </row>
    <row r="414" spans="29:29">
      <c r="AC414" s="10">
        <v>413</v>
      </c>
    </row>
    <row r="415" spans="29:29">
      <c r="AC415" s="10">
        <v>414</v>
      </c>
    </row>
    <row r="416" spans="29:29">
      <c r="AC416" s="10">
        <v>415</v>
      </c>
    </row>
    <row r="417" spans="29:29">
      <c r="AC417" s="10">
        <v>416</v>
      </c>
    </row>
    <row r="418" spans="29:29">
      <c r="AC418" s="10">
        <v>417</v>
      </c>
    </row>
    <row r="419" spans="29:29">
      <c r="AC419" s="10">
        <v>418</v>
      </c>
    </row>
    <row r="420" spans="29:29">
      <c r="AC420" s="10">
        <v>419</v>
      </c>
    </row>
    <row r="421" spans="29:29">
      <c r="AC421" s="10">
        <v>420</v>
      </c>
    </row>
    <row r="422" spans="29:29">
      <c r="AC422" s="10">
        <v>421</v>
      </c>
    </row>
    <row r="423" spans="29:29">
      <c r="AC423" s="10">
        <v>422</v>
      </c>
    </row>
    <row r="424" spans="29:29">
      <c r="AC424" s="10">
        <v>423</v>
      </c>
    </row>
    <row r="425" spans="29:29">
      <c r="AC425" s="10">
        <v>424</v>
      </c>
    </row>
    <row r="426" spans="29:29">
      <c r="AC426" s="10">
        <v>425</v>
      </c>
    </row>
    <row r="427" spans="29:29">
      <c r="AC427" s="10">
        <v>426</v>
      </c>
    </row>
    <row r="428" spans="29:29">
      <c r="AC428" s="10">
        <v>427</v>
      </c>
    </row>
    <row r="429" spans="29:29">
      <c r="AC429" s="10">
        <v>428</v>
      </c>
    </row>
    <row r="430" spans="29:29">
      <c r="AC430" s="10">
        <v>429</v>
      </c>
    </row>
    <row r="431" spans="29:29">
      <c r="AC431" s="10">
        <v>430</v>
      </c>
    </row>
    <row r="432" spans="29:29">
      <c r="AC432" s="10">
        <v>431</v>
      </c>
    </row>
    <row r="433" spans="29:29">
      <c r="AC433" s="10">
        <v>432</v>
      </c>
    </row>
    <row r="434" spans="29:29">
      <c r="AC434" s="10">
        <v>433</v>
      </c>
    </row>
    <row r="435" spans="29:29">
      <c r="AC435" s="10">
        <v>434</v>
      </c>
    </row>
    <row r="436" spans="29:29">
      <c r="AC436" s="10">
        <v>435</v>
      </c>
    </row>
    <row r="437" spans="29:29">
      <c r="AC437" s="10">
        <v>436</v>
      </c>
    </row>
    <row r="438" spans="29:29">
      <c r="AC438" s="10">
        <v>437</v>
      </c>
    </row>
    <row r="439" spans="29:29">
      <c r="AC439" s="10">
        <v>438</v>
      </c>
    </row>
    <row r="440" spans="29:29">
      <c r="AC440" s="10">
        <v>439</v>
      </c>
    </row>
    <row r="441" spans="29:29">
      <c r="AC441" s="10">
        <v>440</v>
      </c>
    </row>
    <row r="442" spans="29:29">
      <c r="AC442" s="10">
        <v>441</v>
      </c>
    </row>
    <row r="443" spans="29:29">
      <c r="AC443" s="10">
        <v>442</v>
      </c>
    </row>
    <row r="444" spans="29:29">
      <c r="AC444" s="10">
        <v>443</v>
      </c>
    </row>
    <row r="445" spans="29:29">
      <c r="AC445" s="10">
        <v>444</v>
      </c>
    </row>
    <row r="446" spans="29:29">
      <c r="AC446" s="10">
        <v>445</v>
      </c>
    </row>
    <row r="447" spans="29:29">
      <c r="AC447" s="10">
        <v>446</v>
      </c>
    </row>
    <row r="448" spans="29:29">
      <c r="AC448" s="10">
        <v>447</v>
      </c>
    </row>
    <row r="449" spans="29:29">
      <c r="AC449" s="10">
        <v>448</v>
      </c>
    </row>
    <row r="450" spans="29:29">
      <c r="AC450" s="10">
        <v>449</v>
      </c>
    </row>
    <row r="451" spans="29:29">
      <c r="AC451" s="10">
        <v>450</v>
      </c>
    </row>
    <row r="452" spans="29:29">
      <c r="AC452" s="10">
        <v>451</v>
      </c>
    </row>
    <row r="453" spans="29:29">
      <c r="AC453" s="10">
        <v>452</v>
      </c>
    </row>
    <row r="454" spans="29:29">
      <c r="AC454" s="10">
        <v>453</v>
      </c>
    </row>
    <row r="455" spans="29:29">
      <c r="AC455" s="10">
        <v>454</v>
      </c>
    </row>
    <row r="456" spans="29:29">
      <c r="AC456" s="10">
        <v>455</v>
      </c>
    </row>
    <row r="457" spans="29:29">
      <c r="AC457" s="10">
        <v>456</v>
      </c>
    </row>
    <row r="458" spans="29:29">
      <c r="AC458" s="10">
        <v>457</v>
      </c>
    </row>
    <row r="459" spans="29:29">
      <c r="AC459" s="10">
        <v>458</v>
      </c>
    </row>
    <row r="460" spans="29:29">
      <c r="AC460" s="10">
        <v>459</v>
      </c>
    </row>
    <row r="461" spans="29:29">
      <c r="AC461" s="10">
        <v>460</v>
      </c>
    </row>
    <row r="462" spans="29:29">
      <c r="AC462" s="10">
        <v>461</v>
      </c>
    </row>
    <row r="463" spans="29:29">
      <c r="AC463" s="10">
        <v>462</v>
      </c>
    </row>
    <row r="464" spans="29:29">
      <c r="AC464" s="10">
        <v>463</v>
      </c>
    </row>
    <row r="465" spans="29:29">
      <c r="AC465" s="10">
        <v>464</v>
      </c>
    </row>
    <row r="466" spans="29:29">
      <c r="AC466" s="10">
        <v>465</v>
      </c>
    </row>
    <row r="467" spans="29:29">
      <c r="AC467" s="10">
        <v>466</v>
      </c>
    </row>
    <row r="468" spans="29:29">
      <c r="AC468" s="10">
        <v>467</v>
      </c>
    </row>
    <row r="469" spans="29:29">
      <c r="AC469" s="10">
        <v>468</v>
      </c>
    </row>
    <row r="470" spans="29:29">
      <c r="AC470" s="10">
        <v>469</v>
      </c>
    </row>
    <row r="471" spans="29:29">
      <c r="AC471" s="10">
        <v>470</v>
      </c>
    </row>
    <row r="472" spans="29:29">
      <c r="AC472" s="10">
        <v>471</v>
      </c>
    </row>
    <row r="473" spans="29:29">
      <c r="AC473" s="10">
        <v>472</v>
      </c>
    </row>
    <row r="474" spans="29:29">
      <c r="AC474" s="10">
        <v>473</v>
      </c>
    </row>
    <row r="475" spans="29:29">
      <c r="AC475" s="10">
        <v>474</v>
      </c>
    </row>
    <row r="476" spans="29:29">
      <c r="AC476" s="10">
        <v>475</v>
      </c>
    </row>
    <row r="477" spans="29:29">
      <c r="AC477" s="10">
        <v>476</v>
      </c>
    </row>
    <row r="478" spans="29:29">
      <c r="AC478" s="10">
        <v>477</v>
      </c>
    </row>
    <row r="479" spans="29:29">
      <c r="AC479" s="10">
        <v>478</v>
      </c>
    </row>
    <row r="480" spans="29:29">
      <c r="AC480" s="10">
        <v>479</v>
      </c>
    </row>
    <row r="481" spans="29:29">
      <c r="AC481" s="10">
        <v>480</v>
      </c>
    </row>
    <row r="482" spans="29:29">
      <c r="AC482" s="10">
        <v>481</v>
      </c>
    </row>
    <row r="483" spans="29:29">
      <c r="AC483" s="10">
        <v>482</v>
      </c>
    </row>
    <row r="484" spans="29:29">
      <c r="AC484" s="10">
        <v>483</v>
      </c>
    </row>
    <row r="485" spans="29:29">
      <c r="AC485" s="10">
        <v>484</v>
      </c>
    </row>
    <row r="486" spans="29:29">
      <c r="AC486" s="10">
        <v>485</v>
      </c>
    </row>
    <row r="487" spans="29:29">
      <c r="AC487" s="10">
        <v>486</v>
      </c>
    </row>
    <row r="488" spans="29:29">
      <c r="AC488" s="10">
        <v>487</v>
      </c>
    </row>
    <row r="489" spans="29:29">
      <c r="AC489" s="10">
        <v>488</v>
      </c>
    </row>
    <row r="490" spans="29:29">
      <c r="AC490" s="10">
        <v>489</v>
      </c>
    </row>
    <row r="491" spans="29:29">
      <c r="AC491" s="10">
        <v>490</v>
      </c>
    </row>
    <row r="492" spans="29:29">
      <c r="AC492" s="10">
        <v>491</v>
      </c>
    </row>
    <row r="493" spans="29:29">
      <c r="AC493" s="10">
        <v>492</v>
      </c>
    </row>
    <row r="494" spans="29:29">
      <c r="AC494" s="10">
        <v>493</v>
      </c>
    </row>
    <row r="495" spans="29:29">
      <c r="AC495" s="10">
        <v>494</v>
      </c>
    </row>
    <row r="496" spans="29:29">
      <c r="AC496" s="10">
        <v>495</v>
      </c>
    </row>
    <row r="497" spans="29:29">
      <c r="AC497" s="10">
        <v>496</v>
      </c>
    </row>
    <row r="498" spans="29:29">
      <c r="AC498" s="10">
        <v>497</v>
      </c>
    </row>
    <row r="499" spans="29:29">
      <c r="AC499" s="10">
        <v>498</v>
      </c>
    </row>
    <row r="500" spans="29:29">
      <c r="AC500" s="10">
        <v>499</v>
      </c>
    </row>
    <row r="501" spans="29:29">
      <c r="AC501" s="10">
        <v>500</v>
      </c>
    </row>
    <row r="502" spans="29:29">
      <c r="AC502" s="10">
        <v>501</v>
      </c>
    </row>
    <row r="503" spans="29:29">
      <c r="AC503" s="10">
        <v>502</v>
      </c>
    </row>
    <row r="504" spans="29:29">
      <c r="AC504" s="10">
        <v>503</v>
      </c>
    </row>
    <row r="505" spans="29:29">
      <c r="AC505" s="10">
        <v>504</v>
      </c>
    </row>
    <row r="506" spans="29:29">
      <c r="AC506" s="10">
        <v>505</v>
      </c>
    </row>
    <row r="507" spans="29:29">
      <c r="AC507" s="10">
        <v>506</v>
      </c>
    </row>
    <row r="508" spans="29:29">
      <c r="AC508" s="10">
        <v>507</v>
      </c>
    </row>
    <row r="509" spans="29:29">
      <c r="AC509" s="10">
        <v>508</v>
      </c>
    </row>
    <row r="510" spans="29:29">
      <c r="AC510" s="10">
        <v>509</v>
      </c>
    </row>
    <row r="511" spans="29:29">
      <c r="AC511" s="10">
        <v>510</v>
      </c>
    </row>
    <row r="512" spans="29:29">
      <c r="AC512" s="10">
        <v>511</v>
      </c>
    </row>
    <row r="513" spans="29:29">
      <c r="AC513" s="10">
        <v>512</v>
      </c>
    </row>
    <row r="514" spans="29:29">
      <c r="AC514" s="10">
        <v>513</v>
      </c>
    </row>
    <row r="515" spans="29:29">
      <c r="AC515" s="10">
        <v>514</v>
      </c>
    </row>
    <row r="516" spans="29:29">
      <c r="AC516" s="10">
        <v>515</v>
      </c>
    </row>
    <row r="517" spans="29:29">
      <c r="AC517" s="10">
        <v>516</v>
      </c>
    </row>
    <row r="518" spans="29:29">
      <c r="AC518" s="10">
        <v>517</v>
      </c>
    </row>
    <row r="519" spans="29:29">
      <c r="AC519" s="10">
        <v>518</v>
      </c>
    </row>
    <row r="520" spans="29:29">
      <c r="AC520" s="10">
        <v>519</v>
      </c>
    </row>
    <row r="521" spans="29:29">
      <c r="AC521" s="10">
        <v>520</v>
      </c>
    </row>
    <row r="522" spans="29:29">
      <c r="AC522" s="10">
        <v>521</v>
      </c>
    </row>
    <row r="523" spans="29:29">
      <c r="AC523" s="10">
        <v>522</v>
      </c>
    </row>
    <row r="524" spans="29:29">
      <c r="AC524" s="10">
        <v>523</v>
      </c>
    </row>
    <row r="525" spans="29:29">
      <c r="AC525" s="10">
        <v>524</v>
      </c>
    </row>
    <row r="526" spans="29:29">
      <c r="AC526" s="10">
        <v>525</v>
      </c>
    </row>
    <row r="527" spans="29:29">
      <c r="AC527" s="10">
        <v>526</v>
      </c>
    </row>
    <row r="528" spans="29:29">
      <c r="AC528" s="10">
        <v>527</v>
      </c>
    </row>
    <row r="529" spans="29:29">
      <c r="AC529" s="10">
        <v>528</v>
      </c>
    </row>
    <row r="530" spans="29:29">
      <c r="AC530" s="10">
        <v>529</v>
      </c>
    </row>
    <row r="531" spans="29:29">
      <c r="AC531" s="10">
        <v>530</v>
      </c>
    </row>
    <row r="532" spans="29:29">
      <c r="AC532" s="10">
        <v>531</v>
      </c>
    </row>
    <row r="533" spans="29:29">
      <c r="AC533" s="10">
        <v>532</v>
      </c>
    </row>
    <row r="534" spans="29:29">
      <c r="AC534" s="10">
        <v>533</v>
      </c>
    </row>
    <row r="535" spans="29:29">
      <c r="AC535" s="10">
        <v>534</v>
      </c>
    </row>
    <row r="536" spans="29:29">
      <c r="AC536" s="10">
        <v>535</v>
      </c>
    </row>
    <row r="537" spans="29:29">
      <c r="AC537" s="10">
        <v>536</v>
      </c>
    </row>
    <row r="538" spans="29:29">
      <c r="AC538" s="10">
        <v>537</v>
      </c>
    </row>
    <row r="539" spans="29:29">
      <c r="AC539" s="10">
        <v>538</v>
      </c>
    </row>
    <row r="540" spans="29:29">
      <c r="AC540" s="10">
        <v>539</v>
      </c>
    </row>
    <row r="541" spans="29:29">
      <c r="AC541" s="10">
        <v>540</v>
      </c>
    </row>
    <row r="542" spans="29:29">
      <c r="AC542" s="10">
        <v>541</v>
      </c>
    </row>
    <row r="543" spans="29:29">
      <c r="AC543" s="10">
        <v>542</v>
      </c>
    </row>
    <row r="544" spans="29:29">
      <c r="AC544" s="10">
        <v>543</v>
      </c>
    </row>
    <row r="545" spans="29:29">
      <c r="AC545" s="10">
        <v>544</v>
      </c>
    </row>
    <row r="546" spans="29:29">
      <c r="AC546" s="10">
        <v>545</v>
      </c>
    </row>
    <row r="547" spans="29:29">
      <c r="AC547" s="10">
        <v>546</v>
      </c>
    </row>
    <row r="548" spans="29:29">
      <c r="AC548" s="10">
        <v>547</v>
      </c>
    </row>
    <row r="549" spans="29:29">
      <c r="AC549" s="10">
        <v>548</v>
      </c>
    </row>
    <row r="550" spans="29:29">
      <c r="AC550" s="10">
        <v>549</v>
      </c>
    </row>
    <row r="551" spans="29:29">
      <c r="AC551" s="10">
        <v>550</v>
      </c>
    </row>
    <row r="552" spans="29:29">
      <c r="AC552" s="10">
        <v>551</v>
      </c>
    </row>
    <row r="553" spans="29:29">
      <c r="AC553" s="10">
        <v>552</v>
      </c>
    </row>
    <row r="554" spans="29:29">
      <c r="AC554" s="10">
        <v>553</v>
      </c>
    </row>
    <row r="555" spans="29:29">
      <c r="AC555" s="10">
        <v>554</v>
      </c>
    </row>
    <row r="556" spans="29:29">
      <c r="AC556" s="10">
        <v>555</v>
      </c>
    </row>
    <row r="557" spans="29:29">
      <c r="AC557" s="10">
        <v>556</v>
      </c>
    </row>
    <row r="558" spans="29:29">
      <c r="AC558" s="10">
        <v>557</v>
      </c>
    </row>
    <row r="559" spans="29:29">
      <c r="AC559" s="10">
        <v>558</v>
      </c>
    </row>
    <row r="560" spans="29:29">
      <c r="AC560" s="10">
        <v>559</v>
      </c>
    </row>
    <row r="561" spans="29:29">
      <c r="AC561" s="10">
        <v>560</v>
      </c>
    </row>
    <row r="562" spans="29:29">
      <c r="AC562" s="10">
        <v>561</v>
      </c>
    </row>
    <row r="563" spans="29:29">
      <c r="AC563" s="10">
        <v>562</v>
      </c>
    </row>
    <row r="564" spans="29:29">
      <c r="AC564" s="10">
        <v>563</v>
      </c>
    </row>
    <row r="565" spans="29:29">
      <c r="AC565" s="10">
        <v>564</v>
      </c>
    </row>
    <row r="566" spans="29:29">
      <c r="AC566" s="10">
        <v>565</v>
      </c>
    </row>
    <row r="567" spans="29:29">
      <c r="AC567" s="10">
        <v>566</v>
      </c>
    </row>
    <row r="568" spans="29:29">
      <c r="AC568" s="10">
        <v>567</v>
      </c>
    </row>
    <row r="569" spans="29:29">
      <c r="AC569" s="10">
        <v>568</v>
      </c>
    </row>
    <row r="570" spans="29:29">
      <c r="AC570" s="10">
        <v>569</v>
      </c>
    </row>
    <row r="571" spans="29:29">
      <c r="AC571" s="10">
        <v>570</v>
      </c>
    </row>
    <row r="572" spans="29:29">
      <c r="AC572" s="10">
        <v>571</v>
      </c>
    </row>
    <row r="573" spans="29:29">
      <c r="AC573" s="10">
        <v>572</v>
      </c>
    </row>
    <row r="574" spans="29:29">
      <c r="AC574" s="10">
        <v>573</v>
      </c>
    </row>
    <row r="575" spans="29:29">
      <c r="AC575" s="10">
        <v>574</v>
      </c>
    </row>
    <row r="576" spans="29:29">
      <c r="AC576" s="10">
        <v>575</v>
      </c>
    </row>
    <row r="577" spans="29:29">
      <c r="AC577" s="10">
        <v>576</v>
      </c>
    </row>
    <row r="578" spans="29:29">
      <c r="AC578" s="10">
        <v>577</v>
      </c>
    </row>
    <row r="579" spans="29:29">
      <c r="AC579" s="10">
        <v>578</v>
      </c>
    </row>
    <row r="580" spans="29:29">
      <c r="AC580" s="10">
        <v>579</v>
      </c>
    </row>
    <row r="581" spans="29:29">
      <c r="AC581" s="10">
        <v>580</v>
      </c>
    </row>
    <row r="582" spans="29:29">
      <c r="AC582" s="10">
        <v>581</v>
      </c>
    </row>
    <row r="583" spans="29:29">
      <c r="AC583" s="10">
        <v>582</v>
      </c>
    </row>
    <row r="584" spans="29:29">
      <c r="AC584" s="10">
        <v>583</v>
      </c>
    </row>
    <row r="585" spans="29:29">
      <c r="AC585" s="10">
        <v>584</v>
      </c>
    </row>
    <row r="586" spans="29:29">
      <c r="AC586" s="10">
        <v>585</v>
      </c>
    </row>
    <row r="587" spans="29:29">
      <c r="AC587" s="10">
        <v>586</v>
      </c>
    </row>
    <row r="588" spans="29:29">
      <c r="AC588" s="10">
        <v>587</v>
      </c>
    </row>
    <row r="589" spans="29:29">
      <c r="AC589" s="10">
        <v>588</v>
      </c>
    </row>
    <row r="590" spans="29:29">
      <c r="AC590" s="10">
        <v>589</v>
      </c>
    </row>
    <row r="591" spans="29:29">
      <c r="AC591" s="10">
        <v>590</v>
      </c>
    </row>
    <row r="592" spans="29:29">
      <c r="AC592" s="10">
        <v>591</v>
      </c>
    </row>
    <row r="593" spans="29:29">
      <c r="AC593" s="10">
        <v>592</v>
      </c>
    </row>
    <row r="594" spans="29:29">
      <c r="AC594" s="10">
        <v>593</v>
      </c>
    </row>
    <row r="595" spans="29:29">
      <c r="AC595" s="10">
        <v>594</v>
      </c>
    </row>
    <row r="596" spans="29:29">
      <c r="AC596" s="10">
        <v>595</v>
      </c>
    </row>
    <row r="597" spans="29:29">
      <c r="AC597" s="10">
        <v>596</v>
      </c>
    </row>
    <row r="598" spans="29:29">
      <c r="AC598" s="10">
        <v>597</v>
      </c>
    </row>
    <row r="599" spans="29:29">
      <c r="AC599" s="10">
        <v>598</v>
      </c>
    </row>
    <row r="600" spans="29:29">
      <c r="AC600" s="10">
        <v>599</v>
      </c>
    </row>
    <row r="601" spans="29:29">
      <c r="AC601" s="10">
        <v>600</v>
      </c>
    </row>
    <row r="602" spans="29:29">
      <c r="AC602" s="10">
        <v>601</v>
      </c>
    </row>
    <row r="603" spans="29:29">
      <c r="AC603" s="10">
        <v>602</v>
      </c>
    </row>
    <row r="604" spans="29:29">
      <c r="AC604" s="10">
        <v>603</v>
      </c>
    </row>
    <row r="605" spans="29:29">
      <c r="AC605" s="10">
        <v>604</v>
      </c>
    </row>
    <row r="606" spans="29:29">
      <c r="AC606" s="10">
        <v>605</v>
      </c>
    </row>
    <row r="607" spans="29:29">
      <c r="AC607" s="10">
        <v>606</v>
      </c>
    </row>
    <row r="608" spans="29:29">
      <c r="AC608" s="10">
        <v>607</v>
      </c>
    </row>
    <row r="609" spans="29:29">
      <c r="AC609" s="10">
        <v>608</v>
      </c>
    </row>
    <row r="610" spans="29:29">
      <c r="AC610" s="10">
        <v>609</v>
      </c>
    </row>
    <row r="611" spans="29:29">
      <c r="AC611" s="10">
        <v>610</v>
      </c>
    </row>
    <row r="612" spans="29:29">
      <c r="AC612" s="10">
        <v>611</v>
      </c>
    </row>
    <row r="613" spans="29:29">
      <c r="AC613" s="10">
        <v>612</v>
      </c>
    </row>
    <row r="614" spans="29:29">
      <c r="AC614" s="10">
        <v>613</v>
      </c>
    </row>
    <row r="615" spans="29:29">
      <c r="AC615" s="10">
        <v>614</v>
      </c>
    </row>
    <row r="616" spans="29:29">
      <c r="AC616" s="10">
        <v>615</v>
      </c>
    </row>
    <row r="617" spans="29:29">
      <c r="AC617" s="10">
        <v>616</v>
      </c>
    </row>
    <row r="618" spans="29:29">
      <c r="AC618" s="10">
        <v>617</v>
      </c>
    </row>
    <row r="619" spans="29:29">
      <c r="AC619" s="10">
        <v>618</v>
      </c>
    </row>
    <row r="620" spans="29:29">
      <c r="AC620" s="10">
        <v>619</v>
      </c>
    </row>
    <row r="621" spans="29:29">
      <c r="AC621" s="10">
        <v>620</v>
      </c>
    </row>
    <row r="622" spans="29:29">
      <c r="AC622" s="10">
        <v>621</v>
      </c>
    </row>
    <row r="623" spans="29:29">
      <c r="AC623" s="10">
        <v>622</v>
      </c>
    </row>
    <row r="624" spans="29:29">
      <c r="AC624" s="10">
        <v>623</v>
      </c>
    </row>
    <row r="625" spans="29:29">
      <c r="AC625" s="10">
        <v>624</v>
      </c>
    </row>
    <row r="626" spans="29:29">
      <c r="AC626" s="10">
        <v>625</v>
      </c>
    </row>
    <row r="627" spans="29:29">
      <c r="AC627" s="10">
        <v>626</v>
      </c>
    </row>
    <row r="628" spans="29:29">
      <c r="AC628" s="10">
        <v>627</v>
      </c>
    </row>
    <row r="629" spans="29:29">
      <c r="AC629" s="10">
        <v>628</v>
      </c>
    </row>
    <row r="630" spans="29:29">
      <c r="AC630" s="10">
        <v>629</v>
      </c>
    </row>
    <row r="631" spans="29:29">
      <c r="AC631" s="10">
        <v>630</v>
      </c>
    </row>
    <row r="632" spans="29:29">
      <c r="AC632" s="10">
        <v>631</v>
      </c>
    </row>
    <row r="633" spans="29:29">
      <c r="AC633" s="10">
        <v>632</v>
      </c>
    </row>
    <row r="634" spans="29:29">
      <c r="AC634" s="10">
        <v>633</v>
      </c>
    </row>
    <row r="635" spans="29:29">
      <c r="AC635" s="10">
        <v>634</v>
      </c>
    </row>
    <row r="636" spans="29:29">
      <c r="AC636" s="10">
        <v>635</v>
      </c>
    </row>
    <row r="637" spans="29:29">
      <c r="AC637" s="10">
        <v>636</v>
      </c>
    </row>
    <row r="638" spans="29:29">
      <c r="AC638" s="10">
        <v>637</v>
      </c>
    </row>
    <row r="639" spans="29:29">
      <c r="AC639" s="10">
        <v>638</v>
      </c>
    </row>
    <row r="640" spans="29:29">
      <c r="AC640" s="10">
        <v>639</v>
      </c>
    </row>
    <row r="641" spans="29:29">
      <c r="AC641" s="10">
        <v>640</v>
      </c>
    </row>
    <row r="642" spans="29:29">
      <c r="AC642" s="10">
        <v>641</v>
      </c>
    </row>
    <row r="643" spans="29:29">
      <c r="AC643" s="10">
        <v>642</v>
      </c>
    </row>
    <row r="644" spans="29:29">
      <c r="AC644" s="10">
        <v>643</v>
      </c>
    </row>
    <row r="645" spans="29:29">
      <c r="AC645" s="10">
        <v>644</v>
      </c>
    </row>
    <row r="646" spans="29:29">
      <c r="AC646" s="10">
        <v>645</v>
      </c>
    </row>
    <row r="647" spans="29:29">
      <c r="AC647" s="10">
        <v>646</v>
      </c>
    </row>
    <row r="648" spans="29:29">
      <c r="AC648" s="10">
        <v>647</v>
      </c>
    </row>
    <row r="649" spans="29:29">
      <c r="AC649" s="10">
        <v>648</v>
      </c>
    </row>
    <row r="650" spans="29:29">
      <c r="AC650" s="10">
        <v>649</v>
      </c>
    </row>
    <row r="651" spans="29:29">
      <c r="AC651" s="10">
        <v>650</v>
      </c>
    </row>
    <row r="652" spans="29:29">
      <c r="AC652" s="10">
        <v>651</v>
      </c>
    </row>
    <row r="653" spans="29:29">
      <c r="AC653" s="10">
        <v>652</v>
      </c>
    </row>
    <row r="654" spans="29:29">
      <c r="AC654" s="10">
        <v>653</v>
      </c>
    </row>
    <row r="655" spans="29:29">
      <c r="AC655" s="10">
        <v>654</v>
      </c>
    </row>
    <row r="656" spans="29:29">
      <c r="AC656" s="10">
        <v>655</v>
      </c>
    </row>
    <row r="657" spans="29:29">
      <c r="AC657" s="10">
        <v>656</v>
      </c>
    </row>
    <row r="658" spans="29:29">
      <c r="AC658" s="10">
        <v>657</v>
      </c>
    </row>
    <row r="659" spans="29:29">
      <c r="AC659" s="10">
        <v>658</v>
      </c>
    </row>
    <row r="660" spans="29:29">
      <c r="AC660" s="10">
        <v>659</v>
      </c>
    </row>
    <row r="661" spans="29:29">
      <c r="AC661" s="10">
        <v>660</v>
      </c>
    </row>
    <row r="662" spans="29:29">
      <c r="AC662" s="10">
        <v>661</v>
      </c>
    </row>
    <row r="663" spans="29:29">
      <c r="AC663" s="10">
        <v>662</v>
      </c>
    </row>
    <row r="664" spans="29:29">
      <c r="AC664" s="10">
        <v>663</v>
      </c>
    </row>
    <row r="665" spans="29:29">
      <c r="AC665" s="10">
        <v>664</v>
      </c>
    </row>
    <row r="666" spans="29:29">
      <c r="AC666" s="10">
        <v>665</v>
      </c>
    </row>
    <row r="667" spans="29:29">
      <c r="AC667" s="10">
        <v>666</v>
      </c>
    </row>
    <row r="668" spans="29:29">
      <c r="AC668" s="10">
        <v>667</v>
      </c>
    </row>
    <row r="669" spans="29:29">
      <c r="AC669" s="10">
        <v>668</v>
      </c>
    </row>
    <row r="670" spans="29:29">
      <c r="AC670" s="10">
        <v>669</v>
      </c>
    </row>
    <row r="671" spans="29:29">
      <c r="AC671" s="10">
        <v>670</v>
      </c>
    </row>
    <row r="672" spans="29:29">
      <c r="AC672" s="10">
        <v>671</v>
      </c>
    </row>
    <row r="673" spans="29:29">
      <c r="AC673" s="10">
        <v>672</v>
      </c>
    </row>
    <row r="674" spans="29:29">
      <c r="AC674" s="10">
        <v>673</v>
      </c>
    </row>
    <row r="675" spans="29:29">
      <c r="AC675" s="10">
        <v>674</v>
      </c>
    </row>
    <row r="676" spans="29:29">
      <c r="AC676" s="10">
        <v>675</v>
      </c>
    </row>
    <row r="677" spans="29:29">
      <c r="AC677" s="10">
        <v>676</v>
      </c>
    </row>
    <row r="678" spans="29:29">
      <c r="AC678" s="10">
        <v>677</v>
      </c>
    </row>
    <row r="679" spans="29:29">
      <c r="AC679" s="10">
        <v>678</v>
      </c>
    </row>
    <row r="680" spans="29:29">
      <c r="AC680" s="10">
        <v>679</v>
      </c>
    </row>
    <row r="681" spans="29:29">
      <c r="AC681" s="10">
        <v>680</v>
      </c>
    </row>
    <row r="682" spans="29:29">
      <c r="AC682" s="10">
        <v>681</v>
      </c>
    </row>
    <row r="683" spans="29:29">
      <c r="AC683" s="10">
        <v>682</v>
      </c>
    </row>
    <row r="684" spans="29:29">
      <c r="AC684" s="10">
        <v>683</v>
      </c>
    </row>
    <row r="685" spans="29:29">
      <c r="AC685" s="10">
        <v>684</v>
      </c>
    </row>
    <row r="686" spans="29:29">
      <c r="AC686" s="10">
        <v>685</v>
      </c>
    </row>
    <row r="687" spans="29:29">
      <c r="AC687" s="10">
        <v>686</v>
      </c>
    </row>
    <row r="688" spans="29:29">
      <c r="AC688" s="10">
        <v>687</v>
      </c>
    </row>
    <row r="689" spans="29:29">
      <c r="AC689" s="10">
        <v>688</v>
      </c>
    </row>
    <row r="690" spans="29:29">
      <c r="AC690" s="10">
        <v>689</v>
      </c>
    </row>
    <row r="691" spans="29:29">
      <c r="AC691" s="10">
        <v>690</v>
      </c>
    </row>
    <row r="692" spans="29:29">
      <c r="AC692" s="10">
        <v>691</v>
      </c>
    </row>
    <row r="693" spans="29:29">
      <c r="AC693" s="10">
        <v>692</v>
      </c>
    </row>
    <row r="694" spans="29:29">
      <c r="AC694" s="10">
        <v>693</v>
      </c>
    </row>
    <row r="695" spans="29:29">
      <c r="AC695" s="10">
        <v>694</v>
      </c>
    </row>
    <row r="696" spans="29:29">
      <c r="AC696" s="10">
        <v>695</v>
      </c>
    </row>
    <row r="697" spans="29:29">
      <c r="AC697" s="10">
        <v>696</v>
      </c>
    </row>
    <row r="698" spans="29:29">
      <c r="AC698" s="10">
        <v>697</v>
      </c>
    </row>
    <row r="699" spans="29:29">
      <c r="AC699" s="10">
        <v>698</v>
      </c>
    </row>
    <row r="700" spans="29:29">
      <c r="AC700" s="10">
        <v>699</v>
      </c>
    </row>
    <row r="701" spans="29:29">
      <c r="AC701" s="10">
        <v>700</v>
      </c>
    </row>
    <row r="702" spans="29:29">
      <c r="AC702" s="10">
        <v>701</v>
      </c>
    </row>
    <row r="703" spans="29:29">
      <c r="AC703" s="10">
        <v>702</v>
      </c>
    </row>
    <row r="704" spans="29:29">
      <c r="AC704" s="10">
        <v>703</v>
      </c>
    </row>
    <row r="705" spans="29:29">
      <c r="AC705" s="10">
        <v>704</v>
      </c>
    </row>
    <row r="706" spans="29:29">
      <c r="AC706" s="10">
        <v>705</v>
      </c>
    </row>
    <row r="707" spans="29:29">
      <c r="AC707" s="10">
        <v>706</v>
      </c>
    </row>
    <row r="708" spans="29:29">
      <c r="AC708" s="10">
        <v>707</v>
      </c>
    </row>
    <row r="709" spans="29:29">
      <c r="AC709" s="10">
        <v>708</v>
      </c>
    </row>
    <row r="710" spans="29:29">
      <c r="AC710" s="10">
        <v>709</v>
      </c>
    </row>
    <row r="711" spans="29:29">
      <c r="AC711" s="10">
        <v>710</v>
      </c>
    </row>
    <row r="712" spans="29:29">
      <c r="AC712" s="10">
        <v>711</v>
      </c>
    </row>
    <row r="713" spans="29:29">
      <c r="AC713" s="10">
        <v>712</v>
      </c>
    </row>
    <row r="714" spans="29:29">
      <c r="AC714" s="10">
        <v>713</v>
      </c>
    </row>
    <row r="715" spans="29:29">
      <c r="AC715" s="10">
        <v>714</v>
      </c>
    </row>
    <row r="716" spans="29:29">
      <c r="AC716" s="10">
        <v>715</v>
      </c>
    </row>
    <row r="717" spans="29:29">
      <c r="AC717" s="10">
        <v>716</v>
      </c>
    </row>
    <row r="718" spans="29:29">
      <c r="AC718" s="10">
        <v>717</v>
      </c>
    </row>
    <row r="719" spans="29:29">
      <c r="AC719" s="10">
        <v>718</v>
      </c>
    </row>
    <row r="720" spans="29:29">
      <c r="AC720" s="10">
        <v>719</v>
      </c>
    </row>
  </sheetData>
  <sheetProtection algorithmName="SHA-512" hashValue="k6FLMu6zQtcIdlczCrHTc0v2DauZZ+/ZWo/Ju7SIPcBlS+usWGHBIky8HMeXadXtht4wgXfRk1RJLGMWt2LIrQ==" saltValue="mexi1wRVWHItvQ23R+0UjQ==" spinCount="100000" sheet="1" scenarios="1" formatCells="0" formatColumns="0" formatRows="0"/>
  <mergeCells count="140">
    <mergeCell ref="S11:T12"/>
    <mergeCell ref="L11:P11"/>
    <mergeCell ref="L9:P10"/>
    <mergeCell ref="C11:D12"/>
    <mergeCell ref="J11:K12"/>
    <mergeCell ref="Q11:R12"/>
    <mergeCell ref="Z11:Z12"/>
    <mergeCell ref="C9:D10"/>
    <mergeCell ref="J9:K10"/>
    <mergeCell ref="Q9:R10"/>
    <mergeCell ref="U11:U12"/>
    <mergeCell ref="A1:D1"/>
    <mergeCell ref="E1:V1"/>
    <mergeCell ref="W1:Z1"/>
    <mergeCell ref="A2:D3"/>
    <mergeCell ref="E2:V3"/>
    <mergeCell ref="W2:Z3"/>
    <mergeCell ref="A4:D4"/>
    <mergeCell ref="F4:J4"/>
    <mergeCell ref="K4:O4"/>
    <mergeCell ref="P4:Z4"/>
    <mergeCell ref="C21:D26"/>
    <mergeCell ref="E21:H24"/>
    <mergeCell ref="T22:Z22"/>
    <mergeCell ref="T24:Z24"/>
    <mergeCell ref="Z5:Z6"/>
    <mergeCell ref="A7:D8"/>
    <mergeCell ref="E7:F8"/>
    <mergeCell ref="G7:I8"/>
    <mergeCell ref="J7:J8"/>
    <mergeCell ref="K7:M8"/>
    <mergeCell ref="N7:N8"/>
    <mergeCell ref="O7:Q8"/>
    <mergeCell ref="R7:R8"/>
    <mergeCell ref="S7:T8"/>
    <mergeCell ref="U7:Z8"/>
    <mergeCell ref="A5:D6"/>
    <mergeCell ref="E5:E6"/>
    <mergeCell ref="F5:J6"/>
    <mergeCell ref="K5:O6"/>
    <mergeCell ref="R5:S6"/>
    <mergeCell ref="T5:T6"/>
    <mergeCell ref="U5:V6"/>
    <mergeCell ref="W5:W6"/>
    <mergeCell ref="X5:Y6"/>
    <mergeCell ref="W16:X16"/>
    <mergeCell ref="C17:D18"/>
    <mergeCell ref="E17:H18"/>
    <mergeCell ref="I17:I18"/>
    <mergeCell ref="Z17:Z18"/>
    <mergeCell ref="C19:D20"/>
    <mergeCell ref="E19:H20"/>
    <mergeCell ref="I19:I20"/>
    <mergeCell ref="N19:N20"/>
    <mergeCell ref="O19:S20"/>
    <mergeCell ref="Q16:R16"/>
    <mergeCell ref="F16:L16"/>
    <mergeCell ref="U16:V16"/>
    <mergeCell ref="C13:D16"/>
    <mergeCell ref="T19:Z20"/>
    <mergeCell ref="N25:P26"/>
    <mergeCell ref="Q25:S26"/>
    <mergeCell ref="T25:T26"/>
    <mergeCell ref="U25:W26"/>
    <mergeCell ref="X25:Y26"/>
    <mergeCell ref="Z25:Z26"/>
    <mergeCell ref="M25:M26"/>
    <mergeCell ref="E25:H26"/>
    <mergeCell ref="I25:L26"/>
    <mergeCell ref="E31:H35"/>
    <mergeCell ref="C27:D28"/>
    <mergeCell ref="C29:D30"/>
    <mergeCell ref="E29:H30"/>
    <mergeCell ref="N29:Q30"/>
    <mergeCell ref="R29:R30"/>
    <mergeCell ref="E27:Z28"/>
    <mergeCell ref="I29:M30"/>
    <mergeCell ref="I31:Z31"/>
    <mergeCell ref="I32:Z35"/>
    <mergeCell ref="M40:N41"/>
    <mergeCell ref="K38:K39"/>
    <mergeCell ref="L38:L39"/>
    <mergeCell ref="M38:M39"/>
    <mergeCell ref="N38:N39"/>
    <mergeCell ref="O38:O39"/>
    <mergeCell ref="P38:P39"/>
    <mergeCell ref="C38:E38"/>
    <mergeCell ref="F38:F39"/>
    <mergeCell ref="G38:G39"/>
    <mergeCell ref="H38:H39"/>
    <mergeCell ref="I38:I39"/>
    <mergeCell ref="J38:J39"/>
    <mergeCell ref="W43:Z43"/>
    <mergeCell ref="O40:O41"/>
    <mergeCell ref="P40:Q41"/>
    <mergeCell ref="R40:Z41"/>
    <mergeCell ref="C41:E41"/>
    <mergeCell ref="A44:D44"/>
    <mergeCell ref="A42:B43"/>
    <mergeCell ref="C42:N42"/>
    <mergeCell ref="O42:V42"/>
    <mergeCell ref="W42:Z42"/>
    <mergeCell ref="O43:V43"/>
    <mergeCell ref="A36:B41"/>
    <mergeCell ref="C36:E36"/>
    <mergeCell ref="F36:Z37"/>
    <mergeCell ref="C37:E37"/>
    <mergeCell ref="Q38:Q39"/>
    <mergeCell ref="R38:T39"/>
    <mergeCell ref="U38:Z39"/>
    <mergeCell ref="C39:E39"/>
    <mergeCell ref="C40:E40"/>
    <mergeCell ref="F40:H41"/>
    <mergeCell ref="I40:I41"/>
    <mergeCell ref="J40:K41"/>
    <mergeCell ref="L40:L41"/>
    <mergeCell ref="A17:B35"/>
    <mergeCell ref="A13:B16"/>
    <mergeCell ref="A11:B12"/>
    <mergeCell ref="A9:B10"/>
    <mergeCell ref="E9:I10"/>
    <mergeCell ref="E11:I12"/>
    <mergeCell ref="S9:Z10"/>
    <mergeCell ref="V11:Y12"/>
    <mergeCell ref="F13:Z13"/>
    <mergeCell ref="F14:Z14"/>
    <mergeCell ref="F15:Z15"/>
    <mergeCell ref="M16:P16"/>
    <mergeCell ref="J17:Y18"/>
    <mergeCell ref="J19:M20"/>
    <mergeCell ref="J22:M22"/>
    <mergeCell ref="J24:M24"/>
    <mergeCell ref="O22:R22"/>
    <mergeCell ref="O24:R24"/>
    <mergeCell ref="I21:Z21"/>
    <mergeCell ref="I23:Z23"/>
    <mergeCell ref="S29:Z29"/>
    <mergeCell ref="T30:V30"/>
    <mergeCell ref="X30:Z30"/>
    <mergeCell ref="C31:D35"/>
  </mergeCells>
  <phoneticPr fontId="2"/>
  <conditionalFormatting sqref="C43">
    <cfRule type="expression" dxfId="51" priority="5">
      <formula>IF(AND($AI$43=TRUE,$C$43=""),TRUE,FALSE)</formula>
    </cfRule>
  </conditionalFormatting>
  <conditionalFormatting sqref="C9:D10 J9:K10 Q9:R10">
    <cfRule type="expression" dxfId="50" priority="39">
      <formula>IF(AND($C$9="□",$J$9="□",$Q$9="□"),TRUE,FALSE)</formula>
    </cfRule>
  </conditionalFormatting>
  <conditionalFormatting sqref="C17:D35">
    <cfRule type="expression" dxfId="49" priority="32">
      <formula>IF(AND($C$11="☑",$C$17="□",$C$19="□",$C$21="□",$C$27="□",$C$29="□",$C$31="□"),TRUE,FALSE)</formula>
    </cfRule>
  </conditionalFormatting>
  <conditionalFormatting sqref="C43:N43">
    <cfRule type="expression" dxfId="48" priority="17">
      <formula>IF(AND($AL$43=12,$AN$43=FALSE),TRUE,FALSE)</formula>
    </cfRule>
  </conditionalFormatting>
  <conditionalFormatting sqref="D43">
    <cfRule type="expression" dxfId="47" priority="6">
      <formula>IF(AND($AI$43=TRUE,$D$43=""),TRUE,FALSE)</formula>
    </cfRule>
  </conditionalFormatting>
  <conditionalFormatting sqref="E43">
    <cfRule type="expression" dxfId="46" priority="7">
      <formula>IF(AND($AI$43=TRUE,$E$43=""),TRUE,FALSE)</formula>
    </cfRule>
  </conditionalFormatting>
  <conditionalFormatting sqref="F4">
    <cfRule type="expression" dxfId="45" priority="52">
      <formula>IF($F$4="",TRUE,FALSE)</formula>
    </cfRule>
  </conditionalFormatting>
  <conditionalFormatting sqref="F5">
    <cfRule type="expression" dxfId="44" priority="51">
      <formula>IF($F$5="",TRUE,FALSE)</formula>
    </cfRule>
  </conditionalFormatting>
  <conditionalFormatting sqref="F43">
    <cfRule type="expression" dxfId="43" priority="8">
      <formula>IF(AND($AI$43=TRUE,$F$43=""),TRUE,FALSE)</formula>
    </cfRule>
  </conditionalFormatting>
  <conditionalFormatting sqref="F13:Z15 F16:L16">
    <cfRule type="expression" dxfId="42" priority="33">
      <formula>IF($C$13="☑",TRUE,FALSE)</formula>
    </cfRule>
  </conditionalFormatting>
  <conditionalFormatting sqref="G43">
    <cfRule type="expression" dxfId="41" priority="9">
      <formula>IF(AND($AI$43=TRUE,$G$43=""),TRUE,FALSE)</formula>
    </cfRule>
  </conditionalFormatting>
  <conditionalFormatting sqref="G7:I8">
    <cfRule type="expression" dxfId="40" priority="59">
      <formula>IF($G$7="",TRUE,FALSE)</formula>
    </cfRule>
  </conditionalFormatting>
  <conditionalFormatting sqref="H43">
    <cfRule type="expression" dxfId="39" priority="10">
      <formula>IF(AND($AI$43=TRUE,$H$43=""),TRUE,FALSE)</formula>
    </cfRule>
  </conditionalFormatting>
  <conditionalFormatting sqref="I19:I20">
    <cfRule type="expression" dxfId="38" priority="30">
      <formula>IF(AND($C$19="☑",$I$19="□",$N$19="□"),TRUE,FALSE)</formula>
    </cfRule>
  </conditionalFormatting>
  <conditionalFormatting sqref="I22 N22 S22">
    <cfRule type="expression" dxfId="37" priority="27">
      <formula>IF(AND($C$21="☑",$I$22="□",$N$22="□",$S$22="□"),TRUE,FALSE)</formula>
    </cfRule>
  </conditionalFormatting>
  <conditionalFormatting sqref="I24 N24 S24">
    <cfRule type="expression" dxfId="36" priority="26">
      <formula>IF(AND($C$21="☑",$I$24="□",$N$24="□",$S$24="□"),TRUE,FALSE)</formula>
    </cfRule>
  </conditionalFormatting>
  <conditionalFormatting sqref="I43">
    <cfRule type="expression" dxfId="35" priority="11">
      <formula>IF(AND($AI$43=TRUE,$I$43=""),TRUE,FALSE)</formula>
    </cfRule>
  </conditionalFormatting>
  <conditionalFormatting sqref="I25:L26">
    <cfRule type="expression" dxfId="34" priority="25">
      <formula>IF(AND($C$21="☑",$I$25=""),TRUE,FALSE)</formula>
    </cfRule>
  </conditionalFormatting>
  <conditionalFormatting sqref="I32:Z35">
    <cfRule type="expression" dxfId="33" priority="19">
      <formula>IF(AND($C$31="☑",$I$32=""),TRUE,FALSE)</formula>
    </cfRule>
  </conditionalFormatting>
  <conditionalFormatting sqref="J43">
    <cfRule type="expression" dxfId="32" priority="12">
      <formula>IF(AND($AI$43=TRUE,$J$43=""),TRUE,FALSE)</formula>
    </cfRule>
  </conditionalFormatting>
  <conditionalFormatting sqref="J9:K10">
    <cfRule type="expression" dxfId="31" priority="20">
      <formula>IF(AND($C$9="☑",$C$11="☑",$J$9="□"),TRUE,FALSE)</formula>
    </cfRule>
  </conditionalFormatting>
  <conditionalFormatting sqref="J11:K12 C11:D12 Q11:R12">
    <cfRule type="expression" dxfId="30" priority="38">
      <formula>IF(AND($C$11="□",$J$11="□",$Q$11="□"),TRUE,FALSE)</formula>
    </cfRule>
  </conditionalFormatting>
  <conditionalFormatting sqref="J11:K12">
    <cfRule type="expression" dxfId="29" priority="2">
      <formula>IF($Q$9="☑",TRUE,FALSE)</formula>
    </cfRule>
  </conditionalFormatting>
  <conditionalFormatting sqref="K4">
    <cfRule type="expression" dxfId="28" priority="54">
      <formula>IF($K$4="",TRUE,FALSE)</formula>
    </cfRule>
  </conditionalFormatting>
  <conditionalFormatting sqref="K5">
    <cfRule type="expression" dxfId="27" priority="53">
      <formula>IF($K$5="",TRUE,FALSE)</formula>
    </cfRule>
  </conditionalFormatting>
  <conditionalFormatting sqref="K43">
    <cfRule type="expression" dxfId="26" priority="13">
      <formula>IF(AND($AI$43=TRUE,$K$43=""),TRUE,FALSE)</formula>
    </cfRule>
  </conditionalFormatting>
  <conditionalFormatting sqref="K7:M8">
    <cfRule type="expression" dxfId="25" priority="58">
      <formula>IF($K$7="",TRUE,FALSE)</formula>
    </cfRule>
  </conditionalFormatting>
  <conditionalFormatting sqref="L43">
    <cfRule type="expression" dxfId="24" priority="14">
      <formula>IF(AND($AI$43=TRUE,$L$43=""),TRUE,FALSE)</formula>
    </cfRule>
  </conditionalFormatting>
  <conditionalFormatting sqref="M12">
    <cfRule type="expression" dxfId="23" priority="37">
      <formula>IF(AND($J$11="☑",$M$12=""),TRUE,FALSE)</formula>
    </cfRule>
  </conditionalFormatting>
  <conditionalFormatting sqref="M43">
    <cfRule type="expression" dxfId="22" priority="15">
      <formula>IF(AND($AI$43=TRUE,$M$43=""),TRUE,FALSE)</formula>
    </cfRule>
  </conditionalFormatting>
  <conditionalFormatting sqref="N19:N20">
    <cfRule type="expression" dxfId="21" priority="31">
      <formula>IF(AND($C$19="☑",$I$19="□",$N$19="□"),TRUE,FALSE)</formula>
    </cfRule>
  </conditionalFormatting>
  <conditionalFormatting sqref="N43">
    <cfRule type="expression" dxfId="20" priority="16">
      <formula>IF(AND($AI$43=TRUE,$N$43=""),TRUE,FALSE)</formula>
    </cfRule>
  </conditionalFormatting>
  <conditionalFormatting sqref="N29:Q30">
    <cfRule type="expression" dxfId="19" priority="22">
      <formula>IF(AND($C$29="☑",$N$29=""),TRUE,FALSE)</formula>
    </cfRule>
  </conditionalFormatting>
  <conditionalFormatting sqref="O12">
    <cfRule type="expression" dxfId="18" priority="18">
      <formula>IF(AND($J$11="☑",$O$12=""),TRUE,FALSE)</formula>
    </cfRule>
  </conditionalFormatting>
  <conditionalFormatting sqref="O7:Q8">
    <cfRule type="expression" dxfId="17" priority="57">
      <formula>IF($O$7="",TRUE,FALSE)</formula>
    </cfRule>
  </conditionalFormatting>
  <conditionalFormatting sqref="P5:P6">
    <cfRule type="expression" dxfId="16" priority="63">
      <formula>IF(AND($P$5="□",$P$6="□"),TRUE,FALSE)</formula>
    </cfRule>
  </conditionalFormatting>
  <conditionalFormatting sqref="Q16:R16">
    <cfRule type="expression" dxfId="15" priority="35">
      <formula>IF(AND($C$13="☑",$Q$16=""),TRUE,FALSE)</formula>
    </cfRule>
  </conditionalFormatting>
  <conditionalFormatting sqref="Q25:S26">
    <cfRule type="expression" dxfId="14" priority="24">
      <formula>IF(AND($C$21="☑",$Q$25=""),TRUE,FALSE)</formula>
    </cfRule>
  </conditionalFormatting>
  <conditionalFormatting sqref="R5:S6">
    <cfRule type="expression" dxfId="13" priority="62">
      <formula>IF($R$5="",TRUE,FALSE)</formula>
    </cfRule>
  </conditionalFormatting>
  <conditionalFormatting sqref="S30 W30">
    <cfRule type="expression" dxfId="12" priority="21">
      <formula>IF(AND($C$29="☑",$S$30="□",$W$30="□"),TRUE,FALSE)</formula>
    </cfRule>
  </conditionalFormatting>
  <conditionalFormatting sqref="U5:V6">
    <cfRule type="expression" dxfId="11" priority="61">
      <formula>IF($U$5="",TRUE,FALSE)</formula>
    </cfRule>
  </conditionalFormatting>
  <conditionalFormatting sqref="U7:Z8">
    <cfRule type="expression" dxfId="10" priority="1">
      <formula>IF(AND($C$13="☑",$U$7=""),TRUE,FALSE)</formula>
    </cfRule>
  </conditionalFormatting>
  <conditionalFormatting sqref="V11:Y12">
    <cfRule type="expression" dxfId="9" priority="4">
      <formula>IF(AND(Q11="☑",V11=""),TRUE,FALSE)</formula>
    </cfRule>
  </conditionalFormatting>
  <conditionalFormatting sqref="W16:X16">
    <cfRule type="expression" dxfId="8" priority="34">
      <formula>IF(AND($C$13="☑",$W$16=""),TRUE,FALSE)</formula>
    </cfRule>
  </conditionalFormatting>
  <conditionalFormatting sqref="X5:Y6">
    <cfRule type="expression" dxfId="7" priority="60">
      <formula>IF($X$5="",TRUE,FALSE)</formula>
    </cfRule>
  </conditionalFormatting>
  <conditionalFormatting sqref="X25:Y26">
    <cfRule type="expression" dxfId="6" priority="23">
      <formula>IF(AND($C$21="☑",$X$25=""),TRUE,FALSE)</formula>
    </cfRule>
  </conditionalFormatting>
  <dataValidations count="19">
    <dataValidation type="list" imeMode="halfAlpha" allowBlank="1" showInputMessage="1" showErrorMessage="1" sqref="R5:S6" xr:uid="{00000000-0002-0000-0000-000000000000}">
      <formula1>$AC$1:$AC$64</formula1>
    </dataValidation>
    <dataValidation type="list" imeMode="halfAlpha" allowBlank="1" showInputMessage="1" showErrorMessage="1" sqref="J40:K41 U5:V6 K7:M8" xr:uid="{00000000-0002-0000-0000-000001000000}">
      <formula1>$AD$1:$AD$12</formula1>
    </dataValidation>
    <dataValidation type="list" imeMode="halfAlpha" allowBlank="1" showInputMessage="1" showErrorMessage="1" sqref="M40:N41 X5:Y6 O7:Q8" xr:uid="{00000000-0002-0000-0000-000002000000}">
      <formula1>$AE$1:$AE$31</formula1>
    </dataValidation>
    <dataValidation type="list" imeMode="halfAlpha" allowBlank="1" showInputMessage="1" showErrorMessage="1" sqref="F40:H41" xr:uid="{00000000-0002-0000-0000-000003000000}">
      <formula1>$AF$1:$AF$30</formula1>
    </dataValidation>
    <dataValidation imeMode="halfAlpha" allowBlank="1" showInputMessage="1" showErrorMessage="1" sqref="U7:Z8 W16:X16 Q16:R16" xr:uid="{00000000-0002-0000-0000-000004000000}"/>
    <dataValidation type="list" imeMode="halfAlpha" allowBlank="1" showInputMessage="1" showErrorMessage="1" sqref="G7:I8" xr:uid="{00000000-0002-0000-0000-000005000000}">
      <formula1>$AE$1:$AE$30</formula1>
    </dataValidation>
    <dataValidation type="whole" imeMode="halfAlpha" operator="greaterThanOrEqual" allowBlank="1" showInputMessage="1" showErrorMessage="1" sqref="O12 M12" xr:uid="{00000000-0002-0000-0000-000006000000}">
      <formula1>0</formula1>
    </dataValidation>
    <dataValidation type="list" imeMode="off" allowBlank="1" showInputMessage="1" showErrorMessage="1" sqref="H38:O39" xr:uid="{00000000-0002-0000-0000-000007000000}">
      <formula1>$AG$1:$AG$10</formula1>
    </dataValidation>
    <dataValidation type="list" imeMode="halfAlpha" operator="greaterThanOrEqual" allowBlank="1" showInputMessage="1" showErrorMessage="1" sqref="I25:L26" xr:uid="{00000000-0002-0000-0000-000008000000}">
      <formula1>$AC$1:$AC$720</formula1>
    </dataValidation>
    <dataValidation type="list" imeMode="halfAlpha" operator="greaterThanOrEqual" allowBlank="1" showInputMessage="1" showErrorMessage="1" sqref="Q25:S26" xr:uid="{00000000-0002-0000-0000-000009000000}">
      <formula1>$AC$1:$AC$60</formula1>
    </dataValidation>
    <dataValidation type="list" imeMode="halfAlpha" operator="greaterThanOrEqual" allowBlank="1" showInputMessage="1" showErrorMessage="1" sqref="X25:Y26" xr:uid="{00000000-0002-0000-0000-00000A000000}">
      <formula1>$AC$1:$AC$500</formula1>
    </dataValidation>
    <dataValidation imeMode="fullKatakana" allowBlank="1" showInputMessage="1" showErrorMessage="1" sqref="F4:O4" xr:uid="{00000000-0002-0000-0000-00000B000000}"/>
    <dataValidation type="list" imeMode="off" allowBlank="1" showInputMessage="1" showErrorMessage="1" sqref="C43:N43" xr:uid="{00000000-0002-0000-0000-00000C000000}">
      <formula1>"0,1,2,3,4,5,6,7,8,9"</formula1>
    </dataValidation>
    <dataValidation type="list" imeMode="off" allowBlank="1" showInputMessage="1" showErrorMessage="1" sqref="P38:Q39 F38:G39" xr:uid="{00000000-0002-0000-0000-00000D000000}">
      <formula1>$AH$1:$AH$26</formula1>
    </dataValidation>
    <dataValidation imeMode="hiragana" allowBlank="1" showInputMessage="1" showErrorMessage="1" sqref="F5:O6 V11:Y12 J17:Y18 U38:Z39 R40:Z41 O43:Z43 E44:Z44 E2:Z3 I32:Z35 A45:Z45 V46:Z46 A46:L46 N46:T46 A50 C50:Z50 A47:Z49" xr:uid="{00000000-0002-0000-0000-00000E000000}"/>
    <dataValidation imeMode="off" allowBlank="1" showInputMessage="1" showErrorMessage="1" sqref="F36:Z37" xr:uid="{00000000-0002-0000-0000-00000F000000}"/>
    <dataValidation type="list" imeMode="halfAlpha" operator="greaterThanOrEqual" allowBlank="1" showInputMessage="1" showErrorMessage="1" sqref="N29:Q30" xr:uid="{00000000-0002-0000-0000-000010000000}">
      <formula1>$AC$60:$AC$75</formula1>
    </dataValidation>
    <dataValidation type="whole" imeMode="off" operator="greaterThanOrEqual" allowBlank="1" showInputMessage="1" showErrorMessage="1" sqref="A5:D6 A2:D3" xr:uid="{00000000-0002-0000-0000-000011000000}">
      <formula1>0</formula1>
    </dataValidation>
    <dataValidation type="list" imeMode="hiragana" allowBlank="1" showInputMessage="1" showErrorMessage="1" sqref="P5:P6 J9:K12 Q9:R12 I19:I20 N19:N20 I22 N22 S22 I24 N24 S24 S30 W30 C9:D35" xr:uid="{00000000-0002-0000-0000-000012000000}">
      <formula1>"□,☑"</formula1>
    </dataValidation>
  </dataValidations>
  <hyperlinks>
    <hyperlink ref="AH1" r:id="rId1" tooltip="A" display="https://ja.wikipedia.org/wiki/A" xr:uid="{00000000-0004-0000-0000-000000000000}"/>
    <hyperlink ref="AH2" r:id="rId2" tooltip="B" display="https://ja.wikipedia.org/wiki/B" xr:uid="{00000000-0004-0000-0000-000001000000}"/>
    <hyperlink ref="AH3" r:id="rId3" tooltip="C" display="https://ja.wikipedia.org/wiki/C" xr:uid="{00000000-0004-0000-0000-000002000000}"/>
    <hyperlink ref="AH4" r:id="rId4" tooltip="D" display="https://ja.wikipedia.org/wiki/D" xr:uid="{00000000-0004-0000-0000-000003000000}"/>
    <hyperlink ref="AH5" r:id="rId5" tooltip="E" display="https://ja.wikipedia.org/wiki/E" xr:uid="{00000000-0004-0000-0000-000004000000}"/>
    <hyperlink ref="AH6" r:id="rId6" tooltip="F" display="https://ja.wikipedia.org/wiki/F" xr:uid="{00000000-0004-0000-0000-000005000000}"/>
    <hyperlink ref="AH7" r:id="rId7" tooltip="G" display="https://ja.wikipedia.org/wiki/G" xr:uid="{00000000-0004-0000-0000-000006000000}"/>
    <hyperlink ref="AH8" r:id="rId8" tooltip="H" display="https://ja.wikipedia.org/wiki/H" xr:uid="{00000000-0004-0000-0000-000007000000}"/>
    <hyperlink ref="AH9" r:id="rId9" tooltip="I" display="https://ja.wikipedia.org/wiki/I" xr:uid="{00000000-0004-0000-0000-000008000000}"/>
    <hyperlink ref="AH10" r:id="rId10" tooltip="J" display="https://ja.wikipedia.org/wiki/J" xr:uid="{00000000-0004-0000-0000-000009000000}"/>
    <hyperlink ref="AH11" r:id="rId11" tooltip="K" display="https://ja.wikipedia.org/wiki/K" xr:uid="{00000000-0004-0000-0000-00000A000000}"/>
    <hyperlink ref="AH12" r:id="rId12" tooltip="L" display="https://ja.wikipedia.org/wiki/L" xr:uid="{00000000-0004-0000-0000-00000B000000}"/>
    <hyperlink ref="AH13" r:id="rId13" tooltip="M" display="https://ja.wikipedia.org/wiki/M" xr:uid="{00000000-0004-0000-0000-00000C000000}"/>
    <hyperlink ref="AH14" r:id="rId14" tooltip="N" display="https://ja.wikipedia.org/wiki/N" xr:uid="{00000000-0004-0000-0000-00000D000000}"/>
    <hyperlink ref="AH15" r:id="rId15" tooltip="O" display="https://ja.wikipedia.org/wiki/O" xr:uid="{00000000-0004-0000-0000-00000E000000}"/>
    <hyperlink ref="AH16" r:id="rId16" tooltip="P" display="https://ja.wikipedia.org/wiki/P" xr:uid="{00000000-0004-0000-0000-00000F000000}"/>
    <hyperlink ref="AH17" r:id="rId17" tooltip="Q" display="https://ja.wikipedia.org/wiki/Q" xr:uid="{00000000-0004-0000-0000-000010000000}"/>
    <hyperlink ref="AH18" r:id="rId18" tooltip="R" display="https://ja.wikipedia.org/wiki/R" xr:uid="{00000000-0004-0000-0000-000011000000}"/>
    <hyperlink ref="AH19" r:id="rId19" tooltip="S" display="https://ja.wikipedia.org/wiki/S" xr:uid="{00000000-0004-0000-0000-000012000000}"/>
    <hyperlink ref="AH20" r:id="rId20" tooltip="T" display="https://ja.wikipedia.org/wiki/T" xr:uid="{00000000-0004-0000-0000-000013000000}"/>
    <hyperlink ref="AH21" r:id="rId21" tooltip="U" display="https://ja.wikipedia.org/wiki/U" xr:uid="{00000000-0004-0000-0000-000014000000}"/>
    <hyperlink ref="AH22" r:id="rId22" tooltip="V" display="https://ja.wikipedia.org/wiki/V" xr:uid="{00000000-0004-0000-0000-000015000000}"/>
    <hyperlink ref="AH23" r:id="rId23" tooltip="W" display="https://ja.wikipedia.org/wiki/W" xr:uid="{00000000-0004-0000-0000-000016000000}"/>
    <hyperlink ref="AH24" r:id="rId24" tooltip="X" display="https://ja.wikipedia.org/wiki/X" xr:uid="{00000000-0004-0000-0000-000017000000}"/>
    <hyperlink ref="AH25" r:id="rId25" tooltip="Y" display="https://ja.wikipedia.org/wiki/Y" xr:uid="{00000000-0004-0000-0000-000018000000}"/>
    <hyperlink ref="AH26" r:id="rId26" tooltip="Z" display="https://ja.wikipedia.org/wiki/Z" xr:uid="{00000000-0004-0000-0000-000019000000}"/>
  </hyperlinks>
  <printOptions horizontalCentered="1"/>
  <pageMargins left="0.51181102362204722" right="0.51181102362204722" top="0.74803149606299213" bottom="0.35433070866141736" header="0.31496062992125984" footer="0.31496062992125984"/>
  <pageSetup paperSize="9" orientation="portrait" r:id="rId27"/>
  <headerFooter>
    <oddHeader>&amp;C&amp;16退社（保険喪失）　連絡票&amp;R&amp;8手続連絡　Ｔ22-02</oddHeader>
    <oddFooter xml:space="preserve">&amp;L&amp;D&amp;C&amp;"游ゴシック,標準"&amp;8浜松商工会議所　電話：053-452-1113　メール：rouho@hamamatsu-cci.or.jp&amp;R（　/　）
</oddFooter>
  </headerFooter>
  <drawing r:id="rId28"/>
  <legacyDrawing r:id="rId2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06617D-6888-421B-9A43-E8DCCDC3B54C}">
  <sheetPr>
    <pageSetUpPr fitToPage="1"/>
  </sheetPr>
  <dimension ref="A1:BI40"/>
  <sheetViews>
    <sheetView showGridLines="0" zoomScaleNormal="100" workbookViewId="0">
      <selection activeCell="AG10" sqref="AG10"/>
    </sheetView>
  </sheetViews>
  <sheetFormatPr defaultColWidth="2.6640625" defaultRowHeight="9.5"/>
  <cols>
    <col min="1" max="1" width="3.5" style="36" customWidth="1"/>
    <col min="2" max="2" width="2.58203125" style="33" customWidth="1"/>
    <col min="3" max="3" width="1.58203125" style="33" customWidth="1"/>
    <col min="4" max="4" width="2.4140625" style="33" customWidth="1"/>
    <col min="5" max="5" width="2.1640625" style="33" customWidth="1"/>
    <col min="6" max="6" width="2.4140625" style="33" customWidth="1"/>
    <col min="7" max="7" width="1.33203125" style="33" customWidth="1"/>
    <col min="8" max="8" width="2.4140625" style="33" customWidth="1"/>
    <col min="9" max="9" width="1.1640625" style="33" customWidth="1"/>
    <col min="10" max="10" width="2.58203125" style="33" customWidth="1"/>
    <col min="11" max="11" width="1.58203125" style="33" customWidth="1"/>
    <col min="12" max="12" width="2.58203125" style="33" customWidth="1"/>
    <col min="13" max="13" width="1.58203125" style="33" customWidth="1"/>
    <col min="14" max="14" width="2.4140625" style="33" customWidth="1"/>
    <col min="15" max="15" width="2.1640625" style="33" customWidth="1"/>
    <col min="16" max="16" width="2.4140625" style="33" customWidth="1"/>
    <col min="17" max="17" width="1.33203125" style="33" customWidth="1"/>
    <col min="18" max="18" width="2.4140625" style="33" customWidth="1"/>
    <col min="19" max="19" width="1.1640625" style="33" customWidth="1"/>
    <col min="20" max="20" width="2.58203125" style="33" customWidth="1"/>
    <col min="21" max="21" width="1.58203125" style="33" customWidth="1"/>
    <col min="22" max="22" width="1.33203125" style="33" customWidth="1"/>
    <col min="23" max="23" width="8.33203125" style="33" customWidth="1"/>
    <col min="24" max="24" width="7.33203125" style="33" customWidth="1"/>
    <col min="25" max="25" width="2.08203125" style="33" customWidth="1"/>
    <col min="26" max="26" width="1.33203125" style="33" customWidth="1"/>
    <col min="27" max="27" width="4.4140625" style="33" customWidth="1"/>
    <col min="28" max="28" width="3" style="33" customWidth="1"/>
    <col min="29" max="29" width="1" style="33" customWidth="1"/>
    <col min="30" max="30" width="2.58203125" style="33" customWidth="1"/>
    <col min="31" max="32" width="3.6640625" style="33" customWidth="1"/>
    <col min="33" max="33" width="79.75" style="33" bestFit="1" customWidth="1"/>
    <col min="34" max="34" width="3.4140625" style="33" customWidth="1"/>
    <col min="35" max="35" width="6.58203125" style="34" hidden="1" customWidth="1"/>
    <col min="36" max="36" width="2.1640625" style="33" hidden="1" customWidth="1"/>
    <col min="37" max="38" width="6.58203125" style="34" hidden="1" customWidth="1"/>
    <col min="39" max="39" width="2.1640625" style="33" hidden="1" customWidth="1"/>
    <col min="40" max="41" width="6.58203125" style="34" hidden="1" customWidth="1"/>
    <col min="42" max="42" width="2.6640625" style="35" customWidth="1"/>
    <col min="43" max="43" width="6.5" style="35" customWidth="1"/>
    <col min="44" max="44" width="9.9140625" style="35" customWidth="1"/>
    <col min="45" max="53" width="2.6640625" style="33" customWidth="1"/>
    <col min="54" max="16384" width="2.6640625" style="33"/>
  </cols>
  <sheetData>
    <row r="1" spans="1:61" ht="7.5" customHeight="1" thickBot="1">
      <c r="A1" s="31"/>
      <c r="B1" s="32"/>
      <c r="C1" s="32"/>
      <c r="D1" s="32"/>
      <c r="E1" s="32"/>
      <c r="F1" s="32"/>
      <c r="G1" s="32"/>
      <c r="H1" s="32"/>
      <c r="I1" s="32"/>
    </row>
    <row r="2" spans="1:61" ht="23" customHeight="1" thickBot="1">
      <c r="C2" s="679" t="s">
        <v>115</v>
      </c>
      <c r="D2" s="679"/>
      <c r="E2" s="679"/>
      <c r="F2" s="679"/>
      <c r="G2" s="679"/>
      <c r="H2" s="679"/>
      <c r="I2" s="679"/>
      <c r="J2" s="679"/>
      <c r="K2" s="679"/>
      <c r="L2" s="679"/>
      <c r="M2" s="679"/>
      <c r="N2" s="679"/>
      <c r="O2" s="679"/>
      <c r="P2" s="679"/>
      <c r="Q2" s="679"/>
      <c r="R2" s="679"/>
      <c r="S2" s="679"/>
      <c r="T2" s="679"/>
      <c r="U2" s="679"/>
      <c r="V2" s="679"/>
      <c r="W2" s="679"/>
      <c r="X2" s="680" t="s">
        <v>116</v>
      </c>
      <c r="Y2" s="680"/>
      <c r="Z2" s="680"/>
      <c r="AA2" s="681"/>
      <c r="AB2" s="682"/>
      <c r="AC2" s="683"/>
      <c r="AD2" s="683"/>
      <c r="AE2" s="683"/>
      <c r="AF2" s="684"/>
      <c r="AG2" s="37" t="s">
        <v>117</v>
      </c>
      <c r="AH2" s="38"/>
      <c r="AI2" s="38"/>
      <c r="AJ2" s="38"/>
      <c r="AK2" s="38"/>
      <c r="AL2" s="38"/>
      <c r="AM2" s="38"/>
      <c r="AN2" s="38"/>
      <c r="AO2" s="38"/>
      <c r="AP2" s="38"/>
      <c r="AQ2" s="38"/>
      <c r="AR2" s="38"/>
      <c r="AS2" s="38"/>
      <c r="AT2" s="38"/>
      <c r="AU2" s="38"/>
      <c r="AV2" s="38"/>
      <c r="AW2" s="38"/>
      <c r="AX2" s="38"/>
      <c r="AY2" s="38"/>
      <c r="AZ2" s="38"/>
      <c r="BA2" s="38"/>
      <c r="BB2" s="38"/>
      <c r="BC2" s="38"/>
      <c r="BD2" s="38"/>
      <c r="BE2" s="38"/>
      <c r="BF2" s="38"/>
      <c r="BG2" s="38"/>
      <c r="BH2" s="38"/>
      <c r="BI2" s="38"/>
    </row>
    <row r="3" spans="1:61" ht="23" customHeight="1" thickBot="1">
      <c r="C3" s="679"/>
      <c r="D3" s="679"/>
      <c r="E3" s="679"/>
      <c r="F3" s="679"/>
      <c r="G3" s="679"/>
      <c r="H3" s="679"/>
      <c r="I3" s="679"/>
      <c r="J3" s="679"/>
      <c r="K3" s="679"/>
      <c r="L3" s="679"/>
      <c r="M3" s="679"/>
      <c r="N3" s="679"/>
      <c r="O3" s="679"/>
      <c r="P3" s="679"/>
      <c r="Q3" s="679"/>
      <c r="R3" s="679"/>
      <c r="S3" s="679"/>
      <c r="T3" s="679"/>
      <c r="U3" s="679"/>
      <c r="V3" s="679"/>
      <c r="W3" s="679"/>
      <c r="X3" s="39"/>
      <c r="Y3" s="40"/>
      <c r="Z3" s="40"/>
      <c r="AA3" s="41" t="s">
        <v>118</v>
      </c>
      <c r="AB3" s="685"/>
      <c r="AC3" s="686"/>
      <c r="AD3" s="686"/>
      <c r="AE3" s="686"/>
      <c r="AF3" s="687"/>
      <c r="AG3" s="39"/>
      <c r="AI3" s="33"/>
    </row>
    <row r="4" spans="1:61" ht="23" customHeight="1">
      <c r="B4" s="688" t="s">
        <v>119</v>
      </c>
      <c r="C4" s="689"/>
      <c r="D4" s="689"/>
      <c r="E4" s="689"/>
      <c r="F4" s="689"/>
      <c r="G4" s="689"/>
      <c r="H4" s="689"/>
      <c r="I4" s="689"/>
      <c r="J4" s="689"/>
      <c r="K4" s="689"/>
      <c r="L4" s="689"/>
      <c r="M4" s="689"/>
      <c r="N4" s="689"/>
      <c r="O4" s="689"/>
      <c r="P4" s="689"/>
      <c r="Q4" s="689"/>
      <c r="R4" s="689"/>
      <c r="S4" s="689"/>
      <c r="T4" s="689"/>
      <c r="U4" s="689"/>
      <c r="V4" s="689"/>
      <c r="W4" s="689"/>
      <c r="X4" s="39"/>
      <c r="Y4" s="40"/>
      <c r="Z4" s="40"/>
      <c r="AA4" s="41" t="s">
        <v>120</v>
      </c>
      <c r="AB4" s="690"/>
      <c r="AC4" s="691"/>
      <c r="AD4" s="691"/>
      <c r="AE4" s="691"/>
      <c r="AF4" s="692"/>
      <c r="AG4" s="42" t="s">
        <v>121</v>
      </c>
    </row>
    <row r="5" spans="1:61" ht="40.5" customHeight="1">
      <c r="B5" s="693" t="s">
        <v>122</v>
      </c>
      <c r="C5" s="693"/>
      <c r="D5" s="693"/>
      <c r="E5" s="693"/>
      <c r="F5" s="693"/>
      <c r="G5" s="693"/>
      <c r="H5" s="693"/>
      <c r="I5" s="693"/>
      <c r="J5" s="693"/>
      <c r="K5" s="693"/>
      <c r="L5" s="693"/>
      <c r="M5" s="693"/>
      <c r="N5" s="693"/>
      <c r="O5" s="693"/>
      <c r="P5" s="693"/>
      <c r="Q5" s="693"/>
      <c r="R5" s="693"/>
      <c r="S5" s="693"/>
      <c r="T5" s="693"/>
      <c r="U5" s="693"/>
      <c r="V5" s="693"/>
      <c r="W5" s="693"/>
      <c r="X5" s="693"/>
      <c r="Y5" s="693"/>
      <c r="Z5" s="693"/>
      <c r="AA5" s="693"/>
      <c r="AB5" s="693"/>
      <c r="AC5" s="693"/>
      <c r="AD5" s="693"/>
      <c r="AE5" s="693"/>
      <c r="AF5" s="693"/>
    </row>
    <row r="6" spans="1:61" ht="23.25" customHeight="1">
      <c r="B6" s="694" t="s">
        <v>123</v>
      </c>
      <c r="C6" s="697" t="s">
        <v>124</v>
      </c>
      <c r="D6" s="697"/>
      <c r="E6" s="698"/>
      <c r="F6" s="699"/>
      <c r="G6" s="700"/>
      <c r="H6" s="700"/>
      <c r="I6" s="700"/>
      <c r="J6" s="700"/>
      <c r="K6" s="700"/>
      <c r="L6" s="700"/>
      <c r="M6" s="700"/>
      <c r="N6" s="700"/>
      <c r="O6" s="700"/>
      <c r="P6" s="700"/>
      <c r="Q6" s="700"/>
      <c r="R6" s="700"/>
      <c r="S6" s="700"/>
      <c r="T6" s="700"/>
      <c r="U6" s="700"/>
      <c r="V6" s="700"/>
      <c r="W6" s="700"/>
      <c r="X6" s="700"/>
      <c r="Y6" s="700"/>
      <c r="Z6" s="701"/>
      <c r="AA6" s="702" t="s">
        <v>125</v>
      </c>
      <c r="AB6" s="704" t="str">
        <f>IF(OR(AB3="",AB4=""),"令和",TEXT(AB3,"ggg"))</f>
        <v>令和</v>
      </c>
      <c r="AC6" s="706" t="str">
        <f>IF(OR(AB3="",AB4=""),"",TEXT(AB3,"e"))</f>
        <v/>
      </c>
      <c r="AD6" s="707"/>
      <c r="AE6" s="710" t="str">
        <f>IF(OR(AB3="",AB4=""),"",MONTH(AB3))</f>
        <v/>
      </c>
      <c r="AF6" s="712" t="str">
        <f>IF(OR(AB3="",AB4=""),"",DAY(AB3))</f>
        <v/>
      </c>
    </row>
    <row r="7" spans="1:61" ht="23.25" customHeight="1">
      <c r="B7" s="695"/>
      <c r="C7" s="714" t="s">
        <v>126</v>
      </c>
      <c r="D7" s="714"/>
      <c r="E7" s="715"/>
      <c r="F7" s="716"/>
      <c r="G7" s="717"/>
      <c r="H7" s="717"/>
      <c r="I7" s="717"/>
      <c r="J7" s="717"/>
      <c r="K7" s="717"/>
      <c r="L7" s="717"/>
      <c r="M7" s="717"/>
      <c r="N7" s="717"/>
      <c r="O7" s="717"/>
      <c r="P7" s="717"/>
      <c r="Q7" s="717"/>
      <c r="R7" s="717"/>
      <c r="S7" s="717"/>
      <c r="T7" s="717"/>
      <c r="U7" s="717"/>
      <c r="V7" s="717"/>
      <c r="W7" s="717"/>
      <c r="X7" s="717"/>
      <c r="Y7" s="717"/>
      <c r="Z7" s="718"/>
      <c r="AA7" s="703"/>
      <c r="AB7" s="705"/>
      <c r="AC7" s="708"/>
      <c r="AD7" s="709"/>
      <c r="AE7" s="711"/>
      <c r="AF7" s="713"/>
      <c r="AH7" s="44"/>
      <c r="AJ7" s="34"/>
      <c r="AM7" s="34"/>
      <c r="AS7" s="34"/>
    </row>
    <row r="8" spans="1:61" ht="24" customHeight="1">
      <c r="B8" s="695"/>
      <c r="C8" s="719" t="s">
        <v>127</v>
      </c>
      <c r="D8" s="719"/>
      <c r="E8" s="720"/>
      <c r="F8" s="721"/>
      <c r="G8" s="722"/>
      <c r="H8" s="722"/>
      <c r="I8" s="722"/>
      <c r="J8" s="722"/>
      <c r="K8" s="722"/>
      <c r="L8" s="722"/>
      <c r="M8" s="722"/>
      <c r="N8" s="722"/>
      <c r="O8" s="722"/>
      <c r="P8" s="722"/>
      <c r="Q8" s="722"/>
      <c r="R8" s="722"/>
      <c r="S8" s="722"/>
      <c r="T8" s="722"/>
      <c r="U8" s="722"/>
      <c r="V8" s="722"/>
      <c r="W8" s="722"/>
      <c r="X8" s="722"/>
      <c r="Y8" s="722"/>
      <c r="Z8" s="722"/>
      <c r="AA8" s="722"/>
      <c r="AB8" s="722"/>
      <c r="AC8" s="722"/>
      <c r="AD8" s="722"/>
      <c r="AE8" s="722"/>
      <c r="AF8" s="723"/>
      <c r="AG8" s="43"/>
      <c r="AI8" s="45" t="s">
        <v>128</v>
      </c>
    </row>
    <row r="9" spans="1:61" ht="24" customHeight="1">
      <c r="B9" s="695"/>
      <c r="C9" s="719" t="s">
        <v>129</v>
      </c>
      <c r="D9" s="719"/>
      <c r="E9" s="720"/>
      <c r="F9" s="724"/>
      <c r="G9" s="725"/>
      <c r="H9" s="725"/>
      <c r="I9" s="725"/>
      <c r="J9" s="725"/>
      <c r="K9" s="725"/>
      <c r="L9" s="725"/>
      <c r="M9" s="725"/>
      <c r="N9" s="725"/>
      <c r="O9" s="725"/>
      <c r="P9" s="725"/>
      <c r="Q9" s="725"/>
      <c r="R9" s="725"/>
      <c r="S9" s="725"/>
      <c r="T9" s="725"/>
      <c r="U9" s="725"/>
      <c r="V9" s="725"/>
      <c r="W9" s="725"/>
      <c r="X9" s="725"/>
      <c r="Y9" s="725"/>
      <c r="Z9" s="725"/>
      <c r="AA9" s="725"/>
      <c r="AB9" s="725"/>
      <c r="AC9" s="725"/>
      <c r="AD9" s="725"/>
      <c r="AE9" s="725"/>
      <c r="AF9" s="726"/>
      <c r="AG9" s="43"/>
      <c r="AI9" s="45" t="s">
        <v>130</v>
      </c>
    </row>
    <row r="10" spans="1:61" ht="24" customHeight="1">
      <c r="B10" s="696"/>
      <c r="C10" s="727" t="s">
        <v>131</v>
      </c>
      <c r="D10" s="727"/>
      <c r="E10" s="728"/>
      <c r="F10" s="729"/>
      <c r="G10" s="730"/>
      <c r="H10" s="730"/>
      <c r="I10" s="730"/>
      <c r="J10" s="730"/>
      <c r="K10" s="730"/>
      <c r="L10" s="730"/>
      <c r="M10" s="730"/>
      <c r="N10" s="730"/>
      <c r="O10" s="730"/>
      <c r="P10" s="730"/>
      <c r="Q10" s="730"/>
      <c r="R10" s="730"/>
      <c r="S10" s="730"/>
      <c r="T10" s="730"/>
      <c r="U10" s="730"/>
      <c r="V10" s="731"/>
      <c r="W10" s="732" t="s">
        <v>132</v>
      </c>
      <c r="X10" s="728"/>
      <c r="Y10" s="429"/>
      <c r="Z10" s="430"/>
      <c r="AA10" s="430"/>
      <c r="AB10" s="430"/>
      <c r="AC10" s="430"/>
      <c r="AD10" s="430"/>
      <c r="AE10" s="430"/>
      <c r="AF10" s="431"/>
      <c r="AI10" s="45" t="s">
        <v>133</v>
      </c>
    </row>
    <row r="11" spans="1:61" ht="22.5" customHeight="1">
      <c r="B11" s="637" t="s">
        <v>134</v>
      </c>
      <c r="C11" s="638"/>
      <c r="D11" s="638"/>
      <c r="E11" s="638"/>
      <c r="F11" s="638"/>
      <c r="G11" s="638"/>
      <c r="H11" s="638"/>
      <c r="I11" s="638"/>
      <c r="J11" s="638"/>
      <c r="K11" s="638"/>
      <c r="L11" s="638"/>
      <c r="M11" s="638"/>
      <c r="N11" s="638"/>
      <c r="O11" s="638"/>
      <c r="P11" s="638"/>
      <c r="Q11" s="638"/>
      <c r="R11" s="638"/>
      <c r="S11" s="638"/>
      <c r="T11" s="638"/>
      <c r="U11" s="638"/>
      <c r="V11" s="638"/>
      <c r="W11" s="638"/>
      <c r="X11" s="638"/>
      <c r="Y11" s="638"/>
      <c r="Z11" s="638"/>
      <c r="AA11" s="638"/>
      <c r="AB11" s="638"/>
      <c r="AC11" s="638"/>
      <c r="AD11" s="638"/>
      <c r="AE11" s="638"/>
      <c r="AF11" s="639"/>
    </row>
    <row r="12" spans="1:61" ht="13.5" customHeight="1">
      <c r="B12" s="640" t="s">
        <v>135</v>
      </c>
      <c r="C12" s="641"/>
      <c r="D12" s="641"/>
      <c r="E12" s="641"/>
      <c r="F12" s="641"/>
      <c r="G12" s="641"/>
      <c r="H12" s="641"/>
      <c r="I12" s="642"/>
      <c r="J12" s="647" t="s">
        <v>136</v>
      </c>
      <c r="K12" s="648"/>
      <c r="L12" s="652" t="s">
        <v>137</v>
      </c>
      <c r="M12" s="653"/>
      <c r="N12" s="653"/>
      <c r="O12" s="653"/>
      <c r="P12" s="653"/>
      <c r="Q12" s="653"/>
      <c r="R12" s="653"/>
      <c r="S12" s="654"/>
      <c r="T12" s="658" t="s">
        <v>136</v>
      </c>
      <c r="U12" s="648"/>
      <c r="V12" s="660" t="s">
        <v>138</v>
      </c>
      <c r="W12" s="661"/>
      <c r="X12" s="661"/>
      <c r="Y12" s="661"/>
      <c r="Z12" s="661"/>
      <c r="AA12" s="661"/>
      <c r="AB12" s="661"/>
      <c r="AC12" s="662"/>
      <c r="AD12" s="660" t="s">
        <v>139</v>
      </c>
      <c r="AE12" s="661"/>
      <c r="AF12" s="667"/>
    </row>
    <row r="13" spans="1:61" ht="23.25" customHeight="1">
      <c r="B13" s="643"/>
      <c r="C13" s="644"/>
      <c r="D13" s="644"/>
      <c r="E13" s="644"/>
      <c r="F13" s="645"/>
      <c r="G13" s="645"/>
      <c r="H13" s="645"/>
      <c r="I13" s="646"/>
      <c r="J13" s="649"/>
      <c r="K13" s="650"/>
      <c r="L13" s="655"/>
      <c r="M13" s="656"/>
      <c r="N13" s="656"/>
      <c r="O13" s="656"/>
      <c r="P13" s="656"/>
      <c r="Q13" s="656"/>
      <c r="R13" s="656"/>
      <c r="S13" s="657"/>
      <c r="T13" s="659"/>
      <c r="U13" s="650"/>
      <c r="V13" s="663"/>
      <c r="W13" s="664"/>
      <c r="X13" s="665"/>
      <c r="Y13" s="665"/>
      <c r="Z13" s="664"/>
      <c r="AA13" s="664"/>
      <c r="AB13" s="664"/>
      <c r="AC13" s="666"/>
      <c r="AD13" s="668"/>
      <c r="AE13" s="665"/>
      <c r="AF13" s="669"/>
    </row>
    <row r="14" spans="1:61" ht="21.75" customHeight="1">
      <c r="B14" s="670" t="s">
        <v>149</v>
      </c>
      <c r="C14" s="671"/>
      <c r="D14" s="671"/>
      <c r="E14" s="671"/>
      <c r="F14" s="672" t="str">
        <f>IF(OR(AB3="",AB4=""),"  月　　日",AB3+1)</f>
        <v xml:space="preserve">  月　　日</v>
      </c>
      <c r="G14" s="672"/>
      <c r="H14" s="672"/>
      <c r="I14" s="673"/>
      <c r="J14" s="651"/>
      <c r="K14" s="650"/>
      <c r="L14" s="655"/>
      <c r="M14" s="656"/>
      <c r="N14" s="656"/>
      <c r="O14" s="656"/>
      <c r="P14" s="656"/>
      <c r="Q14" s="656"/>
      <c r="R14" s="656"/>
      <c r="S14" s="657"/>
      <c r="T14" s="659"/>
      <c r="U14" s="650"/>
      <c r="V14" s="674" t="s">
        <v>140</v>
      </c>
      <c r="W14" s="675"/>
      <c r="X14" s="676" t="s">
        <v>141</v>
      </c>
      <c r="Y14" s="676"/>
      <c r="Z14" s="677" t="s">
        <v>142</v>
      </c>
      <c r="AA14" s="677"/>
      <c r="AB14" s="677"/>
      <c r="AC14" s="678"/>
      <c r="AD14" s="668"/>
      <c r="AE14" s="665"/>
      <c r="AF14" s="669"/>
      <c r="AI14" s="33">
        <f>IF(AB3=EOMONTH(AB3,0),31,0)</f>
        <v>0</v>
      </c>
      <c r="AJ14" s="34"/>
      <c r="AM14" s="34"/>
      <c r="AT14" s="34"/>
      <c r="AX14" s="34"/>
    </row>
    <row r="15" spans="1:61" ht="25.5" customHeight="1">
      <c r="A15" s="36">
        <v>1</v>
      </c>
      <c r="B15" s="629" t="str">
        <f>IF(OR(AB3="",AB4=""),"  月　　日",IF(EDATE($F$14,-1)&lt;$AB$2,$AB$2,EDATE($F$14,-1)))</f>
        <v xml:space="preserve">  月　　日</v>
      </c>
      <c r="C15" s="630"/>
      <c r="D15" s="630"/>
      <c r="E15" s="64" t="s">
        <v>143</v>
      </c>
      <c r="F15" s="631" t="s">
        <v>144</v>
      </c>
      <c r="G15" s="631"/>
      <c r="H15" s="631"/>
      <c r="I15" s="632"/>
      <c r="J15" s="65"/>
      <c r="K15" s="46" t="s">
        <v>145</v>
      </c>
      <c r="L15" s="633" t="str">
        <f>IF(OR(AB3="",AB4=""),"  月　　日",IF(AO16+1&lt;$AB$2,$AB$2,AO16+1))</f>
        <v xml:space="preserve">  月　　日</v>
      </c>
      <c r="M15" s="633"/>
      <c r="N15" s="633"/>
      <c r="O15" s="47" t="s">
        <v>143</v>
      </c>
      <c r="P15" s="634" t="s">
        <v>144</v>
      </c>
      <c r="Q15" s="634"/>
      <c r="R15" s="634"/>
      <c r="S15" s="634"/>
      <c r="T15" s="48"/>
      <c r="U15" s="49" t="s">
        <v>145</v>
      </c>
      <c r="V15" s="614"/>
      <c r="W15" s="615"/>
      <c r="X15" s="564"/>
      <c r="Y15" s="635"/>
      <c r="Z15" s="617">
        <f>SUM(V15:Y15)</f>
        <v>0</v>
      </c>
      <c r="AA15" s="618"/>
      <c r="AB15" s="618"/>
      <c r="AC15" s="619"/>
      <c r="AD15" s="620"/>
      <c r="AE15" s="621"/>
      <c r="AF15" s="622"/>
      <c r="AG15" s="50" t="s">
        <v>158</v>
      </c>
      <c r="AI15" s="636" t="s">
        <v>146</v>
      </c>
      <c r="AJ15" s="636"/>
      <c r="AK15" s="636"/>
      <c r="AL15" s="636"/>
      <c r="AM15" s="636"/>
      <c r="AN15" s="636"/>
      <c r="AO15" s="636"/>
      <c r="AT15" s="34"/>
      <c r="AU15" s="34"/>
      <c r="AV15" s="34"/>
      <c r="AW15" s="34"/>
      <c r="AX15" s="34"/>
      <c r="AY15" s="34"/>
      <c r="AZ15" s="34"/>
      <c r="BA15" s="34"/>
    </row>
    <row r="16" spans="1:61" ht="25.5" customHeight="1">
      <c r="A16" s="36">
        <v>2</v>
      </c>
      <c r="B16" s="609" t="str">
        <f>IF(F16="  月　　日","  月　　日",IF(EDATE($F$14,-2)&lt;$AB$2,$AB$2,EDATE($F$14,-2)))</f>
        <v xml:space="preserve">  月　　日</v>
      </c>
      <c r="C16" s="610"/>
      <c r="D16" s="610"/>
      <c r="E16" s="47" t="s">
        <v>143</v>
      </c>
      <c r="F16" s="611" t="str">
        <f>IF(OR(AB3="",AB4=""),"  月　　日",IF(B15=$AB$2,"  月　　日",B15-1))</f>
        <v xml:space="preserve">  月　　日</v>
      </c>
      <c r="G16" s="611"/>
      <c r="H16" s="611"/>
      <c r="I16" s="612"/>
      <c r="J16" s="51"/>
      <c r="K16" s="46" t="s">
        <v>147</v>
      </c>
      <c r="L16" s="613" t="str">
        <f>IF(P16="  月　　日","  月　　日",IF(AK17+1&lt;$AB$2,$AB$2,AK17+1))</f>
        <v xml:space="preserve">  月　　日</v>
      </c>
      <c r="M16" s="610"/>
      <c r="N16" s="610"/>
      <c r="O16" s="47" t="s">
        <v>143</v>
      </c>
      <c r="P16" s="610" t="str">
        <f>IF(OR(AB3="",AB4=""),"  月　　日",IF(L15=$AB$2, "  月　　日",AO16))</f>
        <v xml:space="preserve">  月　　日</v>
      </c>
      <c r="Q16" s="610"/>
      <c r="R16" s="610"/>
      <c r="S16" s="610"/>
      <c r="T16" s="48"/>
      <c r="U16" s="49" t="s">
        <v>145</v>
      </c>
      <c r="V16" s="614"/>
      <c r="W16" s="615"/>
      <c r="X16" s="614"/>
      <c r="Y16" s="616"/>
      <c r="Z16" s="617">
        <f t="shared" ref="Z16:Z34" si="0">SUM(V16:Y16)</f>
        <v>0</v>
      </c>
      <c r="AA16" s="618"/>
      <c r="AB16" s="618"/>
      <c r="AC16" s="619"/>
      <c r="AD16" s="620"/>
      <c r="AE16" s="621"/>
      <c r="AF16" s="622"/>
      <c r="AG16" s="50"/>
      <c r="AI16" s="52">
        <f>DATE(YEAR(AB3),MONTH(AB3),$AB$4)</f>
        <v>0</v>
      </c>
      <c r="AJ16" s="53"/>
      <c r="AK16" s="52">
        <f>IF(AI16&gt;=EOMONTH($AB$3,0),EOMONTH($AB$3,0),AI16)</f>
        <v>0</v>
      </c>
      <c r="AL16" s="52" t="e">
        <f>DATE(YEAR(AB3),MONTH(AB3)-1,$AB$4)</f>
        <v>#NUM!</v>
      </c>
      <c r="AM16" s="53"/>
      <c r="AN16" s="52" t="e">
        <f>IF(AL16&gt;=EOMONTH(AB3,-1),EOMONTH(AB3,-1),AL16)</f>
        <v>#NUM!</v>
      </c>
      <c r="AO16" s="52" t="e">
        <f>IF(OR(AB4=AI14,AB4&gt;=AF6),AN16,AK16)</f>
        <v>#NUM!</v>
      </c>
      <c r="AQ16" s="34"/>
      <c r="AT16" s="34"/>
      <c r="AU16" s="34"/>
      <c r="AV16" s="34"/>
      <c r="AW16" s="34"/>
      <c r="AX16" s="34"/>
      <c r="AY16" s="34"/>
      <c r="AZ16" s="34"/>
      <c r="BA16" s="34"/>
    </row>
    <row r="17" spans="1:53" ht="25.5" customHeight="1">
      <c r="A17" s="36">
        <v>3</v>
      </c>
      <c r="B17" s="592" t="str">
        <f>IF(F17="  月　　日","  月　　日",IF(EDATE($F$14,-3)&lt;$AB$2,$AB$2,EDATE($F$14,-3)))</f>
        <v xml:space="preserve">  月　　日</v>
      </c>
      <c r="C17" s="593"/>
      <c r="D17" s="593"/>
      <c r="E17" s="54" t="s">
        <v>143</v>
      </c>
      <c r="F17" s="594" t="str">
        <f t="shared" ref="F17:F25" si="1">IF(OR(B16=$AB$2,B16="  月　　日"),"  月　　日",B16-1)</f>
        <v xml:space="preserve">  月　　日</v>
      </c>
      <c r="G17" s="594"/>
      <c r="H17" s="594"/>
      <c r="I17" s="595"/>
      <c r="J17" s="55"/>
      <c r="K17" s="56" t="s">
        <v>147</v>
      </c>
      <c r="L17" s="596" t="str">
        <f>IF(P17="  月　　日","  月　　日",IF(AK18+1&lt;$AB$2,$AB$2,AK18+1))</f>
        <v xml:space="preserve">  月　　日</v>
      </c>
      <c r="M17" s="593"/>
      <c r="N17" s="593"/>
      <c r="O17" s="54" t="s">
        <v>143</v>
      </c>
      <c r="P17" s="593" t="str">
        <f>IF(OR(L16=$AB$2,L16= "  月　　日"),"  月　　日",AK17)</f>
        <v xml:space="preserve">  月　　日</v>
      </c>
      <c r="Q17" s="593"/>
      <c r="R17" s="593"/>
      <c r="S17" s="593"/>
      <c r="T17" s="66"/>
      <c r="U17" s="57" t="s">
        <v>145</v>
      </c>
      <c r="V17" s="597"/>
      <c r="W17" s="598"/>
      <c r="X17" s="597"/>
      <c r="Y17" s="599"/>
      <c r="Z17" s="623">
        <f t="shared" si="0"/>
        <v>0</v>
      </c>
      <c r="AA17" s="624"/>
      <c r="AB17" s="624"/>
      <c r="AC17" s="625"/>
      <c r="AD17" s="626"/>
      <c r="AE17" s="627"/>
      <c r="AF17" s="628"/>
      <c r="AG17" s="40" t="s">
        <v>163</v>
      </c>
      <c r="AI17" s="52" t="e">
        <f>DATE(YEAR(AO16),MONTH(AO16)-1,$AB$4)</f>
        <v>#NUM!</v>
      </c>
      <c r="AJ17" s="53"/>
      <c r="AK17" s="52" t="e">
        <f>IF(AI17&gt;=EOMONTH($AO$16,-1),EOMONTH($AO$16,-1),AI17)</f>
        <v>#NUM!</v>
      </c>
      <c r="AL17" s="577"/>
      <c r="AM17" s="578"/>
      <c r="AN17" s="578"/>
      <c r="AO17" s="579"/>
      <c r="AT17" s="34"/>
      <c r="AU17" s="34"/>
      <c r="AV17" s="34"/>
      <c r="AW17" s="34"/>
      <c r="AX17" s="34"/>
      <c r="AY17" s="34"/>
      <c r="AZ17" s="34"/>
      <c r="BA17" s="34"/>
    </row>
    <row r="18" spans="1:53" ht="25.5" customHeight="1">
      <c r="A18" s="36">
        <v>4</v>
      </c>
      <c r="B18" s="512" t="str">
        <f>IF(F18="  月　　日","  月　　日",IF(EDATE($F$14,-4)&lt;$AB$2,$AB$2,EDATE($F$14,-4)))</f>
        <v xml:space="preserve">  月　　日</v>
      </c>
      <c r="C18" s="513"/>
      <c r="D18" s="513"/>
      <c r="E18" s="58" t="s">
        <v>143</v>
      </c>
      <c r="F18" s="513" t="str">
        <f t="shared" si="1"/>
        <v xml:space="preserve">  月　　日</v>
      </c>
      <c r="G18" s="513"/>
      <c r="H18" s="513"/>
      <c r="I18" s="514"/>
      <c r="J18" s="59"/>
      <c r="K18" s="60" t="s">
        <v>147</v>
      </c>
      <c r="L18" s="586" t="str">
        <f t="shared" ref="L18:L25" si="2">IF(P18="  月　　日","  月　　日",IF(AK19+1&lt;$AB$2,$AB$2,AK19+1))</f>
        <v xml:space="preserve">  月　　日</v>
      </c>
      <c r="M18" s="513"/>
      <c r="N18" s="513"/>
      <c r="O18" s="58" t="s">
        <v>143</v>
      </c>
      <c r="P18" s="513" t="str">
        <f t="shared" ref="P18:P19" si="3">IF(OR(L17=$AB$2,L17= "  月　　日"),"  月　　日",AK18)</f>
        <v xml:space="preserve">  月　　日</v>
      </c>
      <c r="Q18" s="513"/>
      <c r="R18" s="513"/>
      <c r="S18" s="513"/>
      <c r="T18" s="67"/>
      <c r="U18" s="61" t="s">
        <v>145</v>
      </c>
      <c r="V18" s="587"/>
      <c r="W18" s="588"/>
      <c r="X18" s="587"/>
      <c r="Y18" s="589"/>
      <c r="Z18" s="438">
        <f t="shared" si="0"/>
        <v>0</v>
      </c>
      <c r="AA18" s="590"/>
      <c r="AB18" s="590"/>
      <c r="AC18" s="591"/>
      <c r="AD18" s="600"/>
      <c r="AE18" s="442"/>
      <c r="AF18" s="443"/>
      <c r="AG18" s="40" t="s">
        <v>161</v>
      </c>
      <c r="AI18" s="52" t="e">
        <f>DATE(YEAR(AK17),MONTH(AK17)-1,$AB$4)</f>
        <v>#NUM!</v>
      </c>
      <c r="AJ18" s="53"/>
      <c r="AK18" s="52" t="e">
        <f>IF(AI18&gt;=EOMONTH($AO$16,-2),EOMONTH($AO$16,-2),AI18)</f>
        <v>#NUM!</v>
      </c>
      <c r="AL18" s="580"/>
      <c r="AM18" s="581"/>
      <c r="AN18" s="581"/>
      <c r="AO18" s="582"/>
      <c r="AT18" s="34"/>
      <c r="AU18" s="34"/>
      <c r="AV18" s="34"/>
      <c r="AW18" s="34"/>
      <c r="AX18" s="34"/>
      <c r="AY18" s="34"/>
      <c r="AZ18" s="34"/>
      <c r="BA18" s="34"/>
    </row>
    <row r="19" spans="1:53" ht="25.5" customHeight="1">
      <c r="A19" s="36">
        <v>5</v>
      </c>
      <c r="B19" s="512" t="str">
        <f>IF(F19="  月　　日","  月　　日",IF(EDATE($F$14,-5)&lt;$AB$2,$AB$2,EDATE($F$14,-5)))</f>
        <v xml:space="preserve">  月　　日</v>
      </c>
      <c r="C19" s="513"/>
      <c r="D19" s="513"/>
      <c r="E19" s="58" t="s">
        <v>143</v>
      </c>
      <c r="F19" s="513" t="str">
        <f t="shared" si="1"/>
        <v xml:space="preserve">  月　　日</v>
      </c>
      <c r="G19" s="513"/>
      <c r="H19" s="513"/>
      <c r="I19" s="514"/>
      <c r="J19" s="59"/>
      <c r="K19" s="60" t="s">
        <v>147</v>
      </c>
      <c r="L19" s="513" t="str">
        <f t="shared" si="2"/>
        <v xml:space="preserve">  月　　日</v>
      </c>
      <c r="M19" s="513"/>
      <c r="N19" s="513"/>
      <c r="O19" s="58" t="s">
        <v>143</v>
      </c>
      <c r="P19" s="513" t="str">
        <f t="shared" si="3"/>
        <v xml:space="preserve">  月　　日</v>
      </c>
      <c r="Q19" s="513"/>
      <c r="R19" s="513"/>
      <c r="S19" s="513"/>
      <c r="T19" s="68"/>
      <c r="U19" s="61" t="s">
        <v>145</v>
      </c>
      <c r="V19" s="601"/>
      <c r="W19" s="602"/>
      <c r="X19" s="601"/>
      <c r="Y19" s="603"/>
      <c r="Z19" s="438">
        <f t="shared" si="0"/>
        <v>0</v>
      </c>
      <c r="AA19" s="604"/>
      <c r="AB19" s="604"/>
      <c r="AC19" s="605"/>
      <c r="AD19" s="606"/>
      <c r="AE19" s="442"/>
      <c r="AF19" s="443"/>
      <c r="AG19" s="40"/>
      <c r="AI19" s="52" t="e">
        <f t="shared" ref="AI19:AI29" si="4">DATE(YEAR(AK18),MONTH(AK18)-1,$AB$4)</f>
        <v>#NUM!</v>
      </c>
      <c r="AJ19" s="53"/>
      <c r="AK19" s="52" t="e">
        <f>IF(AI19&gt;=EOMONTH($AO$16,-3),EOMONTH($AO$16,-3),AI19)</f>
        <v>#NUM!</v>
      </c>
      <c r="AL19" s="580"/>
      <c r="AM19" s="581"/>
      <c r="AN19" s="581"/>
      <c r="AO19" s="582"/>
      <c r="AT19" s="34"/>
      <c r="AU19" s="34"/>
      <c r="AV19" s="34"/>
      <c r="AW19" s="34"/>
      <c r="AX19" s="34"/>
      <c r="AY19" s="34"/>
      <c r="AZ19" s="34"/>
      <c r="BA19" s="34"/>
    </row>
    <row r="20" spans="1:53" ht="25.5" customHeight="1">
      <c r="A20" s="36">
        <v>6</v>
      </c>
      <c r="B20" s="512" t="str">
        <f>IF(F20="  月　　日","  月　　日",IF(EDATE($F$14,-6)&lt;$AB$2,$AB$2,EDATE($F$14,-6)))</f>
        <v xml:space="preserve">  月　　日</v>
      </c>
      <c r="C20" s="513"/>
      <c r="D20" s="513"/>
      <c r="E20" s="58" t="s">
        <v>143</v>
      </c>
      <c r="F20" s="513" t="str">
        <f t="shared" si="1"/>
        <v xml:space="preserve">  月　　日</v>
      </c>
      <c r="G20" s="513"/>
      <c r="H20" s="513"/>
      <c r="I20" s="514"/>
      <c r="J20" s="59"/>
      <c r="K20" s="60" t="s">
        <v>147</v>
      </c>
      <c r="L20" s="513" t="str">
        <f t="shared" si="2"/>
        <v xml:space="preserve">  月　　日</v>
      </c>
      <c r="M20" s="513"/>
      <c r="N20" s="513"/>
      <c r="O20" s="58" t="s">
        <v>143</v>
      </c>
      <c r="P20" s="513" t="str">
        <f>IF(OR(L19=$AB$2,L19= "  月　　日"),"  月　　日",AK20)</f>
        <v xml:space="preserve">  月　　日</v>
      </c>
      <c r="Q20" s="513"/>
      <c r="R20" s="513"/>
      <c r="S20" s="513"/>
      <c r="T20" s="69"/>
      <c r="U20" s="61" t="s">
        <v>145</v>
      </c>
      <c r="V20" s="574"/>
      <c r="W20" s="575"/>
      <c r="X20" s="574"/>
      <c r="Y20" s="576"/>
      <c r="Z20" s="438">
        <f t="shared" si="0"/>
        <v>0</v>
      </c>
      <c r="AA20" s="607"/>
      <c r="AB20" s="607"/>
      <c r="AC20" s="608"/>
      <c r="AD20" s="566"/>
      <c r="AE20" s="442"/>
      <c r="AF20" s="443"/>
      <c r="AG20" s="107" t="s">
        <v>164</v>
      </c>
      <c r="AI20" s="52" t="e">
        <f t="shared" si="4"/>
        <v>#NUM!</v>
      </c>
      <c r="AJ20" s="53"/>
      <c r="AK20" s="52" t="e">
        <f>IF(AI20&gt;=EOMONTH($AO$16,-4),EOMONTH($AO$16,-4),AI20)</f>
        <v>#NUM!</v>
      </c>
      <c r="AL20" s="580"/>
      <c r="AM20" s="581"/>
      <c r="AN20" s="581"/>
      <c r="AO20" s="582"/>
      <c r="AT20" s="34"/>
      <c r="AU20" s="34"/>
      <c r="AV20" s="34"/>
      <c r="AW20" s="34"/>
      <c r="AX20" s="34"/>
      <c r="AY20" s="34"/>
      <c r="AZ20" s="34"/>
      <c r="BA20" s="34"/>
    </row>
    <row r="21" spans="1:53" ht="25.5" customHeight="1">
      <c r="A21" s="36">
        <v>7</v>
      </c>
      <c r="B21" s="512" t="str">
        <f>IF(F21="  月　　日","  月　　日",IF(EDATE($F$14,-7)&lt;$AB$2,$AB$2,EDATE($F$14,-7)))</f>
        <v xml:space="preserve">  月　　日</v>
      </c>
      <c r="C21" s="513"/>
      <c r="D21" s="513"/>
      <c r="E21" s="58" t="s">
        <v>143</v>
      </c>
      <c r="F21" s="513" t="str">
        <f t="shared" si="1"/>
        <v xml:space="preserve">  月　　日</v>
      </c>
      <c r="G21" s="513"/>
      <c r="H21" s="513"/>
      <c r="I21" s="514"/>
      <c r="J21" s="59"/>
      <c r="K21" s="60" t="s">
        <v>147</v>
      </c>
      <c r="L21" s="567" t="str">
        <f t="shared" si="2"/>
        <v xml:space="preserve">  月　　日</v>
      </c>
      <c r="M21" s="513"/>
      <c r="N21" s="513"/>
      <c r="O21" s="58" t="s">
        <v>143</v>
      </c>
      <c r="P21" s="513" t="str">
        <f>IF(OR(L20=$AB$2,L20= "  月　　日"),"  月　　日",AK21)</f>
        <v xml:space="preserve">  月　　日</v>
      </c>
      <c r="Q21" s="513"/>
      <c r="R21" s="513"/>
      <c r="S21" s="513"/>
      <c r="T21" s="70"/>
      <c r="U21" s="61" t="s">
        <v>145</v>
      </c>
      <c r="V21" s="568"/>
      <c r="W21" s="569"/>
      <c r="X21" s="568"/>
      <c r="Y21" s="570"/>
      <c r="Z21" s="438">
        <f t="shared" si="0"/>
        <v>0</v>
      </c>
      <c r="AA21" s="571"/>
      <c r="AB21" s="571"/>
      <c r="AC21" s="572"/>
      <c r="AD21" s="573"/>
      <c r="AE21" s="442"/>
      <c r="AF21" s="443"/>
      <c r="AG21" s="40" t="s">
        <v>148</v>
      </c>
      <c r="AI21" s="52" t="e">
        <f t="shared" si="4"/>
        <v>#NUM!</v>
      </c>
      <c r="AJ21" s="53"/>
      <c r="AK21" s="52" t="e">
        <f>IF(AI21&gt;=EOMONTH($AO$16,-5),EOMONTH($AO$16,-5),AI21)</f>
        <v>#NUM!</v>
      </c>
      <c r="AL21" s="580"/>
      <c r="AM21" s="581"/>
      <c r="AN21" s="581"/>
      <c r="AO21" s="582"/>
      <c r="AT21" s="34"/>
      <c r="AU21" s="34"/>
      <c r="AV21" s="34"/>
      <c r="AW21" s="34"/>
      <c r="AX21" s="34"/>
      <c r="AY21" s="34"/>
      <c r="AZ21" s="34"/>
      <c r="BA21" s="34"/>
    </row>
    <row r="22" spans="1:53" ht="25.5" customHeight="1">
      <c r="A22" s="36">
        <v>8</v>
      </c>
      <c r="B22" s="558" t="str">
        <f>IF(F22="  月　　日","  月　　日",IF(EDATE($F$14,-8)&lt;$AB$2,$AB$2,EDATE($F$14,-8)))</f>
        <v xml:space="preserve">  月　　日</v>
      </c>
      <c r="C22" s="559"/>
      <c r="D22" s="559"/>
      <c r="E22" s="71" t="s">
        <v>143</v>
      </c>
      <c r="F22" s="559" t="str">
        <f t="shared" si="1"/>
        <v xml:space="preserve">  月　　日</v>
      </c>
      <c r="G22" s="559"/>
      <c r="H22" s="559"/>
      <c r="I22" s="560"/>
      <c r="J22" s="72"/>
      <c r="K22" s="73" t="s">
        <v>147</v>
      </c>
      <c r="L22" s="561" t="str">
        <f t="shared" si="2"/>
        <v xml:space="preserve">  月　　日</v>
      </c>
      <c r="M22" s="561"/>
      <c r="N22" s="561"/>
      <c r="O22" s="71" t="s">
        <v>143</v>
      </c>
      <c r="P22" s="559" t="str">
        <f t="shared" ref="P22:P27" si="5">IF(OR(L21=$AB$2,L21= "  月　　日"),"  月　　日",AK22)</f>
        <v xml:space="preserve">  月　　日</v>
      </c>
      <c r="Q22" s="559"/>
      <c r="R22" s="559"/>
      <c r="S22" s="559"/>
      <c r="T22" s="74"/>
      <c r="U22" s="75" t="s">
        <v>145</v>
      </c>
      <c r="V22" s="562"/>
      <c r="W22" s="563"/>
      <c r="X22" s="564"/>
      <c r="Y22" s="565"/>
      <c r="Z22" s="538">
        <f t="shared" si="0"/>
        <v>0</v>
      </c>
      <c r="AA22" s="539"/>
      <c r="AB22" s="539"/>
      <c r="AC22" s="540"/>
      <c r="AD22" s="541"/>
      <c r="AE22" s="542"/>
      <c r="AF22" s="543"/>
      <c r="AG22" s="40" t="s">
        <v>165</v>
      </c>
      <c r="AI22" s="52" t="e">
        <f>DATE(YEAR(AK21),MONTH(AK21)-1,$AB$4)</f>
        <v>#NUM!</v>
      </c>
      <c r="AJ22" s="53"/>
      <c r="AK22" s="52" t="e">
        <f>IF(AI22&gt;=EOMONTH($AO$16,-6),EOMONTH($AO$16,-6),AI22)</f>
        <v>#NUM!</v>
      </c>
      <c r="AL22" s="583"/>
      <c r="AM22" s="584"/>
      <c r="AN22" s="584"/>
      <c r="AO22" s="585"/>
      <c r="AT22" s="34"/>
      <c r="AU22" s="34"/>
      <c r="AV22" s="34"/>
      <c r="AW22" s="34"/>
      <c r="AX22" s="34"/>
      <c r="AY22" s="34"/>
      <c r="AZ22" s="34"/>
      <c r="BA22" s="34"/>
    </row>
    <row r="23" spans="1:53" ht="25.5" customHeight="1">
      <c r="A23" s="36">
        <v>9</v>
      </c>
      <c r="B23" s="544" t="str">
        <f>IF(F23="  月　　日","  月　　日",IF(EDATE($F$14,-9)&lt;$AB$2,$AB$2,EDATE($F$14,-9)))</f>
        <v xml:space="preserve">  月　　日</v>
      </c>
      <c r="C23" s="545"/>
      <c r="D23" s="545"/>
      <c r="E23" s="76" t="s">
        <v>143</v>
      </c>
      <c r="F23" s="545" t="str">
        <f t="shared" si="1"/>
        <v xml:space="preserve">  月　　日</v>
      </c>
      <c r="G23" s="545"/>
      <c r="H23" s="545"/>
      <c r="I23" s="546"/>
      <c r="J23" s="77"/>
      <c r="K23" s="78" t="s">
        <v>147</v>
      </c>
      <c r="L23" s="547" t="str">
        <f t="shared" si="2"/>
        <v xml:space="preserve">  月　　日</v>
      </c>
      <c r="M23" s="548"/>
      <c r="N23" s="548"/>
      <c r="O23" s="76" t="s">
        <v>143</v>
      </c>
      <c r="P23" s="545" t="str">
        <f t="shared" si="5"/>
        <v xml:space="preserve">  月　　日</v>
      </c>
      <c r="Q23" s="545"/>
      <c r="R23" s="545"/>
      <c r="S23" s="545"/>
      <c r="T23" s="79"/>
      <c r="U23" s="80" t="s">
        <v>145</v>
      </c>
      <c r="V23" s="549"/>
      <c r="W23" s="550"/>
      <c r="X23" s="549"/>
      <c r="Y23" s="551"/>
      <c r="Z23" s="552">
        <f t="shared" si="0"/>
        <v>0</v>
      </c>
      <c r="AA23" s="553"/>
      <c r="AB23" s="553"/>
      <c r="AC23" s="554"/>
      <c r="AD23" s="555"/>
      <c r="AE23" s="556"/>
      <c r="AF23" s="557"/>
      <c r="AG23" s="40" t="s">
        <v>162</v>
      </c>
      <c r="AI23" s="52" t="e">
        <f t="shared" si="4"/>
        <v>#NUM!</v>
      </c>
      <c r="AJ23" s="34"/>
      <c r="AK23" s="52" t="e">
        <f>IF(AI23&gt;=EOMONTH($AO$16,-7),EOMONTH($AO$16,-7),AI23)</f>
        <v>#NUM!</v>
      </c>
      <c r="AM23" s="34"/>
      <c r="AT23" s="34"/>
      <c r="AU23" s="34"/>
      <c r="AV23" s="34"/>
      <c r="AW23" s="34"/>
      <c r="AX23" s="34"/>
      <c r="AY23" s="34"/>
      <c r="AZ23" s="34"/>
      <c r="BA23" s="34"/>
    </row>
    <row r="24" spans="1:53" ht="25.5" customHeight="1">
      <c r="A24" s="36">
        <v>10</v>
      </c>
      <c r="B24" s="512" t="str">
        <f>IF(F24="  月　　日","  月　　日",IF(EDATE($F$14,-10)&lt;$AB$2,$AB$2,EDATE($F$14,-10)))</f>
        <v xml:space="preserve">  月　　日</v>
      </c>
      <c r="C24" s="513"/>
      <c r="D24" s="513"/>
      <c r="E24" s="58" t="s">
        <v>143</v>
      </c>
      <c r="F24" s="513" t="str">
        <f t="shared" si="1"/>
        <v xml:space="preserve">  月　　日</v>
      </c>
      <c r="G24" s="513"/>
      <c r="H24" s="513"/>
      <c r="I24" s="514"/>
      <c r="J24" s="59"/>
      <c r="K24" s="60" t="s">
        <v>147</v>
      </c>
      <c r="L24" s="534" t="str">
        <f t="shared" si="2"/>
        <v xml:space="preserve">  月　　日</v>
      </c>
      <c r="M24" s="513"/>
      <c r="N24" s="513"/>
      <c r="O24" s="58" t="s">
        <v>143</v>
      </c>
      <c r="P24" s="513" t="str">
        <f t="shared" si="5"/>
        <v xml:space="preserve">  月　　日</v>
      </c>
      <c r="Q24" s="513"/>
      <c r="R24" s="513"/>
      <c r="S24" s="513"/>
      <c r="T24" s="81"/>
      <c r="U24" s="61" t="s">
        <v>145</v>
      </c>
      <c r="V24" s="535"/>
      <c r="W24" s="536"/>
      <c r="X24" s="535"/>
      <c r="Y24" s="537"/>
      <c r="Z24" s="438">
        <f t="shared" si="0"/>
        <v>0</v>
      </c>
      <c r="AA24" s="524"/>
      <c r="AB24" s="524"/>
      <c r="AC24" s="525"/>
      <c r="AD24" s="526"/>
      <c r="AE24" s="442"/>
      <c r="AF24" s="443"/>
      <c r="AG24" s="40"/>
      <c r="AI24" s="52" t="e">
        <f t="shared" si="4"/>
        <v>#NUM!</v>
      </c>
      <c r="AJ24" s="34"/>
      <c r="AK24" s="52" t="e">
        <f>IF(AI24&gt;=EOMONTH($AO$16,-8),EOMONTH($AO$16,-8),AI24)</f>
        <v>#NUM!</v>
      </c>
      <c r="AM24" s="34"/>
      <c r="AT24" s="34"/>
      <c r="AU24" s="34"/>
      <c r="AV24" s="34"/>
      <c r="AW24" s="34"/>
      <c r="AX24" s="34"/>
      <c r="AY24" s="34"/>
      <c r="AZ24" s="34"/>
      <c r="BA24" s="34"/>
    </row>
    <row r="25" spans="1:53" ht="25.5" customHeight="1">
      <c r="A25" s="36">
        <v>11</v>
      </c>
      <c r="B25" s="512" t="str">
        <f>IF(F25="  月　　日","  月　　日",IF(EDATE($F$14,-11)&lt;$AB$2,$AB$2,EDATE($F$14,-11)))</f>
        <v xml:space="preserve">  月　　日</v>
      </c>
      <c r="C25" s="513"/>
      <c r="D25" s="513"/>
      <c r="E25" s="58" t="s">
        <v>143</v>
      </c>
      <c r="F25" s="513" t="str">
        <f t="shared" si="1"/>
        <v xml:space="preserve">  月　　日</v>
      </c>
      <c r="G25" s="513"/>
      <c r="H25" s="513"/>
      <c r="I25" s="514"/>
      <c r="J25" s="59"/>
      <c r="K25" s="60" t="s">
        <v>147</v>
      </c>
      <c r="L25" s="527" t="str">
        <f t="shared" si="2"/>
        <v xml:space="preserve">  月　　日</v>
      </c>
      <c r="M25" s="513"/>
      <c r="N25" s="513"/>
      <c r="O25" s="58" t="s">
        <v>143</v>
      </c>
      <c r="P25" s="513" t="str">
        <f t="shared" si="5"/>
        <v xml:space="preserve">  月　　日</v>
      </c>
      <c r="Q25" s="513"/>
      <c r="R25" s="513"/>
      <c r="S25" s="513"/>
      <c r="T25" s="82"/>
      <c r="U25" s="61" t="s">
        <v>145</v>
      </c>
      <c r="V25" s="528"/>
      <c r="W25" s="529"/>
      <c r="X25" s="528"/>
      <c r="Y25" s="530"/>
      <c r="Z25" s="438">
        <f t="shared" si="0"/>
        <v>0</v>
      </c>
      <c r="AA25" s="531"/>
      <c r="AB25" s="531"/>
      <c r="AC25" s="532"/>
      <c r="AD25" s="533"/>
      <c r="AE25" s="442"/>
      <c r="AF25" s="443"/>
      <c r="AG25" s="40" t="s">
        <v>166</v>
      </c>
      <c r="AI25" s="52" t="e">
        <f t="shared" si="4"/>
        <v>#NUM!</v>
      </c>
      <c r="AJ25" s="34"/>
      <c r="AK25" s="52" t="e">
        <f>IF(AI25&gt;=EOMONTH($AO$16,-9),EOMONTH($AO$16,-9),AI25)</f>
        <v>#NUM!</v>
      </c>
      <c r="AM25" s="34"/>
      <c r="AT25" s="34"/>
      <c r="AU25" s="34"/>
      <c r="AV25" s="34"/>
      <c r="AW25" s="34"/>
      <c r="AX25" s="34"/>
      <c r="AY25" s="34"/>
      <c r="AZ25" s="34"/>
      <c r="BA25" s="34"/>
    </row>
    <row r="26" spans="1:53" ht="25.5" customHeight="1">
      <c r="A26" s="36">
        <v>12</v>
      </c>
      <c r="B26" s="512" t="str">
        <f>IF(F26="  月　　日","  月　　日",IF(EDATE($F$14,-12)&lt;$AB$2,$AB$2,EDATE($F$14,-12)))</f>
        <v xml:space="preserve">  月　　日</v>
      </c>
      <c r="C26" s="513"/>
      <c r="D26" s="513"/>
      <c r="E26" s="58" t="s">
        <v>143</v>
      </c>
      <c r="F26" s="513" t="str">
        <f>IF(OR(B25=$AB$2,B25="  月　　日"),"  月　　日",B25-1)</f>
        <v xml:space="preserve">  月　　日</v>
      </c>
      <c r="G26" s="513"/>
      <c r="H26" s="513"/>
      <c r="I26" s="514"/>
      <c r="J26" s="59"/>
      <c r="K26" s="60" t="s">
        <v>147</v>
      </c>
      <c r="L26" s="513" t="str">
        <f>IF(P26="  月　　日","  月　　日",IF(AK27+1&lt;$AB$2,$AB$2,AK27+1))</f>
        <v xml:space="preserve">  月　　日</v>
      </c>
      <c r="M26" s="513"/>
      <c r="N26" s="513"/>
      <c r="O26" s="58" t="s">
        <v>143</v>
      </c>
      <c r="P26" s="513" t="str">
        <f t="shared" si="5"/>
        <v xml:space="preserve">  月　　日</v>
      </c>
      <c r="Q26" s="513"/>
      <c r="R26" s="513"/>
      <c r="S26" s="513"/>
      <c r="T26" s="83"/>
      <c r="U26" s="61" t="s">
        <v>145</v>
      </c>
      <c r="V26" s="521"/>
      <c r="W26" s="522"/>
      <c r="X26" s="521"/>
      <c r="Y26" s="523"/>
      <c r="Z26" s="438">
        <f t="shared" si="0"/>
        <v>0</v>
      </c>
      <c r="AA26" s="509"/>
      <c r="AB26" s="509"/>
      <c r="AC26" s="510"/>
      <c r="AD26" s="511"/>
      <c r="AE26" s="442"/>
      <c r="AF26" s="443"/>
      <c r="AG26" s="40"/>
      <c r="AI26" s="52" t="e">
        <f t="shared" si="4"/>
        <v>#NUM!</v>
      </c>
      <c r="AJ26" s="34"/>
      <c r="AK26" s="52" t="e">
        <f>IF(AI26&gt;=EOMONTH($AO$16,-10),EOMONTH($AO$16,-10),AI26)</f>
        <v>#NUM!</v>
      </c>
      <c r="AM26" s="34"/>
      <c r="AT26" s="34"/>
      <c r="AU26" s="34"/>
      <c r="AV26" s="34"/>
      <c r="AW26" s="34"/>
      <c r="AX26" s="34"/>
      <c r="AY26" s="34"/>
      <c r="AZ26" s="34"/>
      <c r="BA26" s="34"/>
    </row>
    <row r="27" spans="1:53" ht="25.25" customHeight="1">
      <c r="A27" s="36">
        <v>13</v>
      </c>
      <c r="B27" s="512" t="str">
        <f>IF(F27="  月　　日","  月　　日",IF(EDATE($F$14,-13)&lt;$AB$2,$AB$2,EDATE($F$14,-13)))</f>
        <v xml:space="preserve">  月　　日</v>
      </c>
      <c r="C27" s="513"/>
      <c r="D27" s="513"/>
      <c r="E27" s="58" t="s">
        <v>143</v>
      </c>
      <c r="F27" s="513" t="str">
        <f>IF(OR(B26=$AB$2,B26="  月　　日"),"  月　　日",B26-1)</f>
        <v xml:space="preserve">  月　　日</v>
      </c>
      <c r="G27" s="513"/>
      <c r="H27" s="513"/>
      <c r="I27" s="514"/>
      <c r="J27" s="59"/>
      <c r="K27" s="60" t="s">
        <v>147</v>
      </c>
      <c r="L27" s="513" t="str">
        <f>IF(P27="  月　　日","  月　　日",IF(AK28+1&lt;$AB$2,$AB$2,AK28+1))</f>
        <v xml:space="preserve">  月　　日</v>
      </c>
      <c r="M27" s="513"/>
      <c r="N27" s="513"/>
      <c r="O27" s="58" t="s">
        <v>143</v>
      </c>
      <c r="P27" s="513" t="str">
        <f t="shared" si="5"/>
        <v xml:space="preserve">  月　　日</v>
      </c>
      <c r="Q27" s="513"/>
      <c r="R27" s="513"/>
      <c r="S27" s="513"/>
      <c r="T27" s="84"/>
      <c r="U27" s="61" t="s">
        <v>145</v>
      </c>
      <c r="V27" s="515"/>
      <c r="W27" s="516"/>
      <c r="X27" s="515"/>
      <c r="Y27" s="517"/>
      <c r="Z27" s="438">
        <f t="shared" si="0"/>
        <v>0</v>
      </c>
      <c r="AA27" s="518"/>
      <c r="AB27" s="518"/>
      <c r="AC27" s="519"/>
      <c r="AD27" s="520"/>
      <c r="AE27" s="442"/>
      <c r="AF27" s="443"/>
      <c r="AG27" s="40" t="s">
        <v>167</v>
      </c>
      <c r="AI27" s="52" t="e">
        <f t="shared" si="4"/>
        <v>#NUM!</v>
      </c>
      <c r="AJ27" s="34"/>
      <c r="AK27" s="52" t="e">
        <f>IF(AI27&gt;=EOMONTH($AO$16,-11),EOMONTH($AO$16,-11),AI27)</f>
        <v>#NUM!</v>
      </c>
      <c r="AM27" s="34"/>
      <c r="AT27" s="34"/>
      <c r="AU27" s="34"/>
      <c r="AV27" s="34"/>
      <c r="AW27" s="34"/>
      <c r="AX27" s="34"/>
      <c r="AY27" s="34"/>
      <c r="AZ27" s="34"/>
      <c r="BA27" s="34"/>
    </row>
    <row r="28" spans="1:53" ht="25.25" customHeight="1">
      <c r="A28" s="36">
        <v>14</v>
      </c>
      <c r="B28" s="444"/>
      <c r="C28" s="445"/>
      <c r="D28" s="445"/>
      <c r="E28" s="58" t="s">
        <v>143</v>
      </c>
      <c r="F28" s="445"/>
      <c r="G28" s="445"/>
      <c r="H28" s="445"/>
      <c r="I28" s="446"/>
      <c r="J28" s="59"/>
      <c r="K28" s="60" t="s">
        <v>147</v>
      </c>
      <c r="L28" s="445"/>
      <c r="M28" s="445"/>
      <c r="N28" s="445"/>
      <c r="O28" s="58" t="s">
        <v>143</v>
      </c>
      <c r="P28" s="445"/>
      <c r="Q28" s="445"/>
      <c r="R28" s="445"/>
      <c r="S28" s="445"/>
      <c r="T28" s="85"/>
      <c r="U28" s="61" t="s">
        <v>145</v>
      </c>
      <c r="V28" s="506"/>
      <c r="W28" s="507"/>
      <c r="X28" s="506"/>
      <c r="Y28" s="508"/>
      <c r="Z28" s="438">
        <f t="shared" si="0"/>
        <v>0</v>
      </c>
      <c r="AA28" s="497"/>
      <c r="AB28" s="497"/>
      <c r="AC28" s="498"/>
      <c r="AD28" s="499"/>
      <c r="AE28" s="442"/>
      <c r="AF28" s="443"/>
      <c r="AG28" s="40" t="s">
        <v>159</v>
      </c>
      <c r="AI28" s="52" t="e">
        <f t="shared" si="4"/>
        <v>#NUM!</v>
      </c>
      <c r="AK28" s="52" t="e">
        <f>IF(AI28&gt;=EOMONTH($AO$16,-12),EOMONTH($AO$16,-12),AI28)</f>
        <v>#NUM!</v>
      </c>
    </row>
    <row r="29" spans="1:53" ht="25.75" customHeight="1">
      <c r="A29" s="36">
        <v>15</v>
      </c>
      <c r="B29" s="444"/>
      <c r="C29" s="445"/>
      <c r="D29" s="445"/>
      <c r="E29" s="58" t="s">
        <v>143</v>
      </c>
      <c r="F29" s="445"/>
      <c r="G29" s="445"/>
      <c r="H29" s="445"/>
      <c r="I29" s="446"/>
      <c r="J29" s="59"/>
      <c r="K29" s="60" t="s">
        <v>147</v>
      </c>
      <c r="L29" s="445"/>
      <c r="M29" s="445"/>
      <c r="N29" s="445"/>
      <c r="O29" s="58" t="s">
        <v>143</v>
      </c>
      <c r="P29" s="445"/>
      <c r="Q29" s="445"/>
      <c r="R29" s="445"/>
      <c r="S29" s="445"/>
      <c r="T29" s="86"/>
      <c r="U29" s="61" t="s">
        <v>145</v>
      </c>
      <c r="V29" s="500"/>
      <c r="W29" s="501"/>
      <c r="X29" s="500"/>
      <c r="Y29" s="502"/>
      <c r="Z29" s="438">
        <f t="shared" si="0"/>
        <v>0</v>
      </c>
      <c r="AA29" s="503"/>
      <c r="AB29" s="503"/>
      <c r="AC29" s="504"/>
      <c r="AD29" s="505"/>
      <c r="AE29" s="442"/>
      <c r="AF29" s="443"/>
      <c r="AG29" s="40"/>
      <c r="AI29" s="52" t="e">
        <f t="shared" si="4"/>
        <v>#NUM!</v>
      </c>
      <c r="AK29" s="52" t="e">
        <f>IF(AI29&gt;=EOMONTH($AO$16,-13),EOMONTH($AO$16,-13),AI29)</f>
        <v>#NUM!</v>
      </c>
    </row>
    <row r="30" spans="1:53" ht="25.75" customHeight="1">
      <c r="A30" s="36">
        <v>16</v>
      </c>
      <c r="B30" s="444"/>
      <c r="C30" s="445"/>
      <c r="D30" s="445"/>
      <c r="E30" s="58" t="s">
        <v>143</v>
      </c>
      <c r="F30" s="445"/>
      <c r="G30" s="445"/>
      <c r="H30" s="445"/>
      <c r="I30" s="446"/>
      <c r="J30" s="59"/>
      <c r="K30" s="60" t="s">
        <v>147</v>
      </c>
      <c r="L30" s="493"/>
      <c r="M30" s="445"/>
      <c r="N30" s="445"/>
      <c r="O30" s="58" t="s">
        <v>143</v>
      </c>
      <c r="P30" s="445"/>
      <c r="Q30" s="445"/>
      <c r="R30" s="445"/>
      <c r="S30" s="445"/>
      <c r="T30" s="87"/>
      <c r="U30" s="61" t="s">
        <v>145</v>
      </c>
      <c r="V30" s="494"/>
      <c r="W30" s="495"/>
      <c r="X30" s="494"/>
      <c r="Y30" s="496"/>
      <c r="Z30" s="438">
        <f t="shared" si="0"/>
        <v>0</v>
      </c>
      <c r="AA30" s="483"/>
      <c r="AB30" s="483"/>
      <c r="AC30" s="484"/>
      <c r="AD30" s="485"/>
      <c r="AE30" s="442"/>
      <c r="AF30" s="443"/>
      <c r="AG30" s="40" t="s">
        <v>168</v>
      </c>
    </row>
    <row r="31" spans="1:53" ht="25.75" customHeight="1">
      <c r="A31" s="36">
        <v>17</v>
      </c>
      <c r="B31" s="444"/>
      <c r="C31" s="445"/>
      <c r="D31" s="445"/>
      <c r="E31" s="58" t="s">
        <v>143</v>
      </c>
      <c r="F31" s="445"/>
      <c r="G31" s="445"/>
      <c r="H31" s="445"/>
      <c r="I31" s="446"/>
      <c r="J31" s="59"/>
      <c r="K31" s="60" t="s">
        <v>147</v>
      </c>
      <c r="L31" s="486"/>
      <c r="M31" s="445"/>
      <c r="N31" s="445"/>
      <c r="O31" s="58" t="s">
        <v>143</v>
      </c>
      <c r="P31" s="445"/>
      <c r="Q31" s="445"/>
      <c r="R31" s="445"/>
      <c r="S31" s="445"/>
      <c r="T31" s="88"/>
      <c r="U31" s="61" t="s">
        <v>145</v>
      </c>
      <c r="V31" s="487"/>
      <c r="W31" s="488"/>
      <c r="X31" s="487"/>
      <c r="Y31" s="489"/>
      <c r="Z31" s="438">
        <f t="shared" si="0"/>
        <v>0</v>
      </c>
      <c r="AA31" s="490"/>
      <c r="AB31" s="490"/>
      <c r="AC31" s="491"/>
      <c r="AD31" s="492"/>
      <c r="AE31" s="442"/>
      <c r="AF31" s="443"/>
      <c r="AG31" s="40" t="s">
        <v>160</v>
      </c>
    </row>
    <row r="32" spans="1:53" ht="25.75" customHeight="1">
      <c r="A32" s="36">
        <v>18</v>
      </c>
      <c r="B32" s="444"/>
      <c r="C32" s="445"/>
      <c r="D32" s="445"/>
      <c r="E32" s="58" t="s">
        <v>143</v>
      </c>
      <c r="F32" s="445"/>
      <c r="G32" s="445"/>
      <c r="H32" s="445"/>
      <c r="I32" s="446"/>
      <c r="J32" s="59"/>
      <c r="K32" s="60" t="s">
        <v>147</v>
      </c>
      <c r="L32" s="445"/>
      <c r="M32" s="445"/>
      <c r="N32" s="445"/>
      <c r="O32" s="58" t="s">
        <v>143</v>
      </c>
      <c r="P32" s="445"/>
      <c r="Q32" s="445"/>
      <c r="R32" s="445"/>
      <c r="S32" s="445"/>
      <c r="T32" s="89"/>
      <c r="U32" s="61" t="s">
        <v>145</v>
      </c>
      <c r="V32" s="480"/>
      <c r="W32" s="481"/>
      <c r="X32" s="480"/>
      <c r="Y32" s="482"/>
      <c r="Z32" s="438">
        <f t="shared" si="0"/>
        <v>0</v>
      </c>
      <c r="AA32" s="471"/>
      <c r="AB32" s="471"/>
      <c r="AC32" s="472"/>
      <c r="AD32" s="473"/>
      <c r="AE32" s="442"/>
      <c r="AF32" s="443"/>
    </row>
    <row r="33" spans="1:32" ht="25.75" customHeight="1">
      <c r="A33" s="36">
        <v>19</v>
      </c>
      <c r="B33" s="444"/>
      <c r="C33" s="445"/>
      <c r="D33" s="445"/>
      <c r="E33" s="58" t="s">
        <v>143</v>
      </c>
      <c r="F33" s="445"/>
      <c r="G33" s="445"/>
      <c r="H33" s="445"/>
      <c r="I33" s="446"/>
      <c r="J33" s="59"/>
      <c r="K33" s="60" t="s">
        <v>147</v>
      </c>
      <c r="L33" s="445"/>
      <c r="M33" s="445"/>
      <c r="N33" s="445"/>
      <c r="O33" s="58" t="s">
        <v>143</v>
      </c>
      <c r="P33" s="445"/>
      <c r="Q33" s="445"/>
      <c r="R33" s="445"/>
      <c r="S33" s="445"/>
      <c r="T33" s="90"/>
      <c r="U33" s="61" t="s">
        <v>145</v>
      </c>
      <c r="V33" s="474"/>
      <c r="W33" s="475"/>
      <c r="X33" s="474"/>
      <c r="Y33" s="476"/>
      <c r="Z33" s="438">
        <f t="shared" si="0"/>
        <v>0</v>
      </c>
      <c r="AA33" s="477"/>
      <c r="AB33" s="477"/>
      <c r="AC33" s="478"/>
      <c r="AD33" s="479"/>
      <c r="AE33" s="442"/>
      <c r="AF33" s="443"/>
    </row>
    <row r="34" spans="1:32" ht="25.75" customHeight="1">
      <c r="A34" s="36">
        <v>20</v>
      </c>
      <c r="B34" s="444"/>
      <c r="C34" s="445"/>
      <c r="D34" s="445"/>
      <c r="E34" s="58" t="s">
        <v>143</v>
      </c>
      <c r="F34" s="445"/>
      <c r="G34" s="445"/>
      <c r="H34" s="445"/>
      <c r="I34" s="446"/>
      <c r="J34" s="59"/>
      <c r="K34" s="60" t="s">
        <v>147</v>
      </c>
      <c r="L34" s="467"/>
      <c r="M34" s="445"/>
      <c r="N34" s="445"/>
      <c r="O34" s="58" t="s">
        <v>143</v>
      </c>
      <c r="P34" s="445"/>
      <c r="Q34" s="445"/>
      <c r="R34" s="445"/>
      <c r="S34" s="445"/>
      <c r="T34" s="91"/>
      <c r="U34" s="61" t="s">
        <v>145</v>
      </c>
      <c r="V34" s="468"/>
      <c r="W34" s="469"/>
      <c r="X34" s="468"/>
      <c r="Y34" s="470"/>
      <c r="Z34" s="438">
        <f t="shared" si="0"/>
        <v>0</v>
      </c>
      <c r="AA34" s="459"/>
      <c r="AB34" s="459"/>
      <c r="AC34" s="460"/>
      <c r="AD34" s="461"/>
      <c r="AE34" s="442"/>
      <c r="AF34" s="443"/>
    </row>
    <row r="35" spans="1:32" ht="25.25" customHeight="1">
      <c r="A35" s="36">
        <v>21</v>
      </c>
      <c r="B35" s="444"/>
      <c r="C35" s="445"/>
      <c r="D35" s="445"/>
      <c r="E35" s="58" t="s">
        <v>143</v>
      </c>
      <c r="F35" s="445"/>
      <c r="G35" s="445"/>
      <c r="H35" s="445"/>
      <c r="I35" s="446"/>
      <c r="J35" s="59"/>
      <c r="K35" s="60" t="s">
        <v>147</v>
      </c>
      <c r="L35" s="445"/>
      <c r="M35" s="445"/>
      <c r="N35" s="445"/>
      <c r="O35" s="58" t="s">
        <v>143</v>
      </c>
      <c r="P35" s="445"/>
      <c r="Q35" s="445"/>
      <c r="R35" s="445"/>
      <c r="S35" s="445"/>
      <c r="T35" s="92"/>
      <c r="U35" s="61" t="s">
        <v>145</v>
      </c>
      <c r="V35" s="462"/>
      <c r="W35" s="463"/>
      <c r="X35" s="462"/>
      <c r="Y35" s="464"/>
      <c r="Z35" s="438">
        <f t="shared" ref="Z35:Z40" si="6">SUM(V35:Y35)</f>
        <v>0</v>
      </c>
      <c r="AA35" s="465"/>
      <c r="AB35" s="465"/>
      <c r="AC35" s="466"/>
      <c r="AD35" s="457"/>
      <c r="AE35" s="442"/>
      <c r="AF35" s="443"/>
    </row>
    <row r="36" spans="1:32" ht="25.25" customHeight="1">
      <c r="A36" s="36">
        <v>22</v>
      </c>
      <c r="B36" s="444"/>
      <c r="C36" s="445"/>
      <c r="D36" s="445"/>
      <c r="E36" s="58" t="s">
        <v>143</v>
      </c>
      <c r="F36" s="445"/>
      <c r="G36" s="445"/>
      <c r="H36" s="445"/>
      <c r="I36" s="446"/>
      <c r="J36" s="59"/>
      <c r="K36" s="60" t="s">
        <v>147</v>
      </c>
      <c r="L36" s="445"/>
      <c r="M36" s="445"/>
      <c r="N36" s="445"/>
      <c r="O36" s="58" t="s">
        <v>143</v>
      </c>
      <c r="P36" s="445"/>
      <c r="Q36" s="445"/>
      <c r="R36" s="445"/>
      <c r="S36" s="445"/>
      <c r="T36" s="93"/>
      <c r="U36" s="61" t="s">
        <v>145</v>
      </c>
      <c r="V36" s="454"/>
      <c r="W36" s="455"/>
      <c r="X36" s="454"/>
      <c r="Y36" s="456"/>
      <c r="Z36" s="438">
        <f t="shared" si="6"/>
        <v>0</v>
      </c>
      <c r="AA36" s="439"/>
      <c r="AB36" s="439"/>
      <c r="AC36" s="440"/>
      <c r="AD36" s="457"/>
      <c r="AE36" s="442"/>
      <c r="AF36" s="443"/>
    </row>
    <row r="37" spans="1:32" ht="25.25" customHeight="1">
      <c r="A37" s="36">
        <v>23</v>
      </c>
      <c r="B37" s="444"/>
      <c r="C37" s="445"/>
      <c r="D37" s="445"/>
      <c r="E37" s="58" t="s">
        <v>143</v>
      </c>
      <c r="F37" s="445"/>
      <c r="G37" s="445"/>
      <c r="H37" s="445"/>
      <c r="I37" s="446"/>
      <c r="J37" s="59"/>
      <c r="K37" s="60" t="s">
        <v>147</v>
      </c>
      <c r="L37" s="458"/>
      <c r="M37" s="445"/>
      <c r="N37" s="445"/>
      <c r="O37" s="58" t="s">
        <v>143</v>
      </c>
      <c r="P37" s="445"/>
      <c r="Q37" s="445"/>
      <c r="R37" s="445"/>
      <c r="S37" s="445"/>
      <c r="T37" s="93"/>
      <c r="U37" s="61" t="s">
        <v>145</v>
      </c>
      <c r="V37" s="454"/>
      <c r="W37" s="455"/>
      <c r="X37" s="454"/>
      <c r="Y37" s="456"/>
      <c r="Z37" s="438">
        <f t="shared" si="6"/>
        <v>0</v>
      </c>
      <c r="AA37" s="439"/>
      <c r="AB37" s="439"/>
      <c r="AC37" s="440"/>
      <c r="AD37" s="457"/>
      <c r="AE37" s="442"/>
      <c r="AF37" s="443"/>
    </row>
    <row r="38" spans="1:32" ht="25.25" customHeight="1">
      <c r="A38" s="36">
        <v>24</v>
      </c>
      <c r="B38" s="444"/>
      <c r="C38" s="445"/>
      <c r="D38" s="445"/>
      <c r="E38" s="58" t="s">
        <v>143</v>
      </c>
      <c r="F38" s="445"/>
      <c r="G38" s="445"/>
      <c r="H38" s="445"/>
      <c r="I38" s="446"/>
      <c r="J38" s="59"/>
      <c r="K38" s="60" t="s">
        <v>147</v>
      </c>
      <c r="L38" s="445"/>
      <c r="M38" s="445"/>
      <c r="N38" s="445"/>
      <c r="O38" s="58" t="s">
        <v>143</v>
      </c>
      <c r="P38" s="445"/>
      <c r="Q38" s="445"/>
      <c r="R38" s="445"/>
      <c r="S38" s="445"/>
      <c r="T38" s="93"/>
      <c r="U38" s="61" t="s">
        <v>145</v>
      </c>
      <c r="V38" s="454"/>
      <c r="W38" s="455"/>
      <c r="X38" s="454"/>
      <c r="Y38" s="456"/>
      <c r="Z38" s="438">
        <f t="shared" si="6"/>
        <v>0</v>
      </c>
      <c r="AA38" s="439"/>
      <c r="AB38" s="439"/>
      <c r="AC38" s="440"/>
      <c r="AD38" s="441"/>
      <c r="AE38" s="442"/>
      <c r="AF38" s="443"/>
    </row>
    <row r="39" spans="1:32" ht="25.75" customHeight="1">
      <c r="A39" s="36">
        <v>25</v>
      </c>
      <c r="B39" s="444"/>
      <c r="C39" s="445"/>
      <c r="D39" s="445"/>
      <c r="E39" s="58" t="s">
        <v>143</v>
      </c>
      <c r="F39" s="445"/>
      <c r="G39" s="445"/>
      <c r="H39" s="445"/>
      <c r="I39" s="446"/>
      <c r="J39" s="59"/>
      <c r="K39" s="60" t="s">
        <v>147</v>
      </c>
      <c r="L39" s="447"/>
      <c r="M39" s="445"/>
      <c r="N39" s="445"/>
      <c r="O39" s="58" t="s">
        <v>143</v>
      </c>
      <c r="P39" s="445"/>
      <c r="Q39" s="445"/>
      <c r="R39" s="445"/>
      <c r="S39" s="445"/>
      <c r="T39" s="94"/>
      <c r="U39" s="61" t="s">
        <v>145</v>
      </c>
      <c r="V39" s="448"/>
      <c r="W39" s="449"/>
      <c r="X39" s="448"/>
      <c r="Y39" s="450"/>
      <c r="Z39" s="438">
        <f t="shared" si="6"/>
        <v>0</v>
      </c>
      <c r="AA39" s="451"/>
      <c r="AB39" s="451"/>
      <c r="AC39" s="452"/>
      <c r="AD39" s="453"/>
      <c r="AE39" s="442"/>
      <c r="AF39" s="443"/>
    </row>
    <row r="40" spans="1:32" ht="25.75" customHeight="1">
      <c r="A40" s="36">
        <v>26</v>
      </c>
      <c r="B40" s="432"/>
      <c r="C40" s="433"/>
      <c r="D40" s="433"/>
      <c r="E40" s="95" t="s">
        <v>143</v>
      </c>
      <c r="F40" s="433"/>
      <c r="G40" s="433"/>
      <c r="H40" s="433"/>
      <c r="I40" s="434"/>
      <c r="J40" s="96"/>
      <c r="K40" s="62" t="s">
        <v>147</v>
      </c>
      <c r="L40" s="433"/>
      <c r="M40" s="433"/>
      <c r="N40" s="433"/>
      <c r="O40" s="95" t="s">
        <v>143</v>
      </c>
      <c r="P40" s="433"/>
      <c r="Q40" s="433"/>
      <c r="R40" s="433"/>
      <c r="S40" s="433"/>
      <c r="T40" s="97"/>
      <c r="U40" s="63" t="s">
        <v>145</v>
      </c>
      <c r="V40" s="435"/>
      <c r="W40" s="436"/>
      <c r="X40" s="435"/>
      <c r="Y40" s="437"/>
      <c r="Z40" s="426">
        <f t="shared" si="6"/>
        <v>0</v>
      </c>
      <c r="AA40" s="427"/>
      <c r="AB40" s="427"/>
      <c r="AC40" s="428"/>
      <c r="AD40" s="429"/>
      <c r="AE40" s="430"/>
      <c r="AF40" s="431"/>
    </row>
  </sheetData>
  <sheetProtection selectLockedCells="1"/>
  <mergeCells count="247">
    <mergeCell ref="C2:W3"/>
    <mergeCell ref="X2:AA2"/>
    <mergeCell ref="AB2:AF2"/>
    <mergeCell ref="AB3:AF3"/>
    <mergeCell ref="B4:W4"/>
    <mergeCell ref="AB4:AF4"/>
    <mergeCell ref="B5:AF5"/>
    <mergeCell ref="B6:B10"/>
    <mergeCell ref="C6:E6"/>
    <mergeCell ref="F6:Z6"/>
    <mergeCell ref="AA6:AA7"/>
    <mergeCell ref="AB6:AB7"/>
    <mergeCell ref="AC6:AD7"/>
    <mergeCell ref="AE6:AE7"/>
    <mergeCell ref="AF6:AF7"/>
    <mergeCell ref="C7:E7"/>
    <mergeCell ref="F7:Z7"/>
    <mergeCell ref="C8:E8"/>
    <mergeCell ref="F8:AF8"/>
    <mergeCell ref="C9:E9"/>
    <mergeCell ref="F9:AF9"/>
    <mergeCell ref="C10:E10"/>
    <mergeCell ref="F10:V10"/>
    <mergeCell ref="W10:X10"/>
    <mergeCell ref="Y10:AF10"/>
    <mergeCell ref="B11:AF11"/>
    <mergeCell ref="B12:I13"/>
    <mergeCell ref="J12:K14"/>
    <mergeCell ref="L12:S14"/>
    <mergeCell ref="T12:U14"/>
    <mergeCell ref="V12:AC13"/>
    <mergeCell ref="AD12:AF14"/>
    <mergeCell ref="B14:E14"/>
    <mergeCell ref="F14:I14"/>
    <mergeCell ref="V14:W14"/>
    <mergeCell ref="X14:Y14"/>
    <mergeCell ref="Z14:AC14"/>
    <mergeCell ref="B15:D15"/>
    <mergeCell ref="F15:I15"/>
    <mergeCell ref="L15:N15"/>
    <mergeCell ref="P15:S15"/>
    <mergeCell ref="V15:W15"/>
    <mergeCell ref="X15:Y15"/>
    <mergeCell ref="Z15:AC15"/>
    <mergeCell ref="AD15:AF15"/>
    <mergeCell ref="AI15:AO15"/>
    <mergeCell ref="B16:D16"/>
    <mergeCell ref="F16:I16"/>
    <mergeCell ref="L16:N16"/>
    <mergeCell ref="P16:S16"/>
    <mergeCell ref="V16:W16"/>
    <mergeCell ref="X16:Y16"/>
    <mergeCell ref="Z16:AC16"/>
    <mergeCell ref="AD16:AF16"/>
    <mergeCell ref="Z17:AC17"/>
    <mergeCell ref="AD17:AF17"/>
    <mergeCell ref="AL17:AO22"/>
    <mergeCell ref="B18:D18"/>
    <mergeCell ref="F18:I18"/>
    <mergeCell ref="L18:N18"/>
    <mergeCell ref="P18:S18"/>
    <mergeCell ref="V18:W18"/>
    <mergeCell ref="X18:Y18"/>
    <mergeCell ref="Z18:AC18"/>
    <mergeCell ref="B17:D17"/>
    <mergeCell ref="F17:I17"/>
    <mergeCell ref="L17:N17"/>
    <mergeCell ref="P17:S17"/>
    <mergeCell ref="V17:W17"/>
    <mergeCell ref="X17:Y17"/>
    <mergeCell ref="AD18:AF18"/>
    <mergeCell ref="B19:D19"/>
    <mergeCell ref="F19:I19"/>
    <mergeCell ref="L19:N19"/>
    <mergeCell ref="P19:S19"/>
    <mergeCell ref="V19:W19"/>
    <mergeCell ref="X19:Y19"/>
    <mergeCell ref="Z19:AC19"/>
    <mergeCell ref="AD19:AF19"/>
    <mergeCell ref="Z20:AC20"/>
    <mergeCell ref="AD20:AF20"/>
    <mergeCell ref="B21:D21"/>
    <mergeCell ref="F21:I21"/>
    <mergeCell ref="L21:N21"/>
    <mergeCell ref="P21:S21"/>
    <mergeCell ref="V21:W21"/>
    <mergeCell ref="X21:Y21"/>
    <mergeCell ref="Z21:AC21"/>
    <mergeCell ref="AD21:AF21"/>
    <mergeCell ref="B20:D20"/>
    <mergeCell ref="F20:I20"/>
    <mergeCell ref="L20:N20"/>
    <mergeCell ref="P20:S20"/>
    <mergeCell ref="V20:W20"/>
    <mergeCell ref="X20:Y20"/>
    <mergeCell ref="Z22:AC22"/>
    <mergeCell ref="AD22:AF22"/>
    <mergeCell ref="B23:D23"/>
    <mergeCell ref="F23:I23"/>
    <mergeCell ref="L23:N23"/>
    <mergeCell ref="P23:S23"/>
    <mergeCell ref="V23:W23"/>
    <mergeCell ref="X23:Y23"/>
    <mergeCell ref="Z23:AC23"/>
    <mergeCell ref="AD23:AF23"/>
    <mergeCell ref="B22:D22"/>
    <mergeCell ref="F22:I22"/>
    <mergeCell ref="L22:N22"/>
    <mergeCell ref="P22:S22"/>
    <mergeCell ref="V22:W22"/>
    <mergeCell ref="X22:Y22"/>
    <mergeCell ref="Z24:AC24"/>
    <mergeCell ref="AD24:AF24"/>
    <mergeCell ref="B25:D25"/>
    <mergeCell ref="F25:I25"/>
    <mergeCell ref="L25:N25"/>
    <mergeCell ref="P25:S25"/>
    <mergeCell ref="V25:W25"/>
    <mergeCell ref="X25:Y25"/>
    <mergeCell ref="Z25:AC25"/>
    <mergeCell ref="AD25:AF25"/>
    <mergeCell ref="B24:D24"/>
    <mergeCell ref="F24:I24"/>
    <mergeCell ref="L24:N24"/>
    <mergeCell ref="P24:S24"/>
    <mergeCell ref="V24:W24"/>
    <mergeCell ref="X24:Y24"/>
    <mergeCell ref="Z26:AC26"/>
    <mergeCell ref="AD26:AF26"/>
    <mergeCell ref="B27:D27"/>
    <mergeCell ref="F27:I27"/>
    <mergeCell ref="L27:N27"/>
    <mergeCell ref="P27:S27"/>
    <mergeCell ref="V27:W27"/>
    <mergeCell ref="X27:Y27"/>
    <mergeCell ref="Z27:AC27"/>
    <mergeCell ref="AD27:AF27"/>
    <mergeCell ref="B26:D26"/>
    <mergeCell ref="F26:I26"/>
    <mergeCell ref="L26:N26"/>
    <mergeCell ref="P26:S26"/>
    <mergeCell ref="V26:W26"/>
    <mergeCell ref="X26:Y26"/>
    <mergeCell ref="Z28:AC28"/>
    <mergeCell ref="AD28:AF28"/>
    <mergeCell ref="B29:D29"/>
    <mergeCell ref="F29:I29"/>
    <mergeCell ref="L29:N29"/>
    <mergeCell ref="P29:S29"/>
    <mergeCell ref="V29:W29"/>
    <mergeCell ref="X29:Y29"/>
    <mergeCell ref="Z29:AC29"/>
    <mergeCell ref="AD29:AF29"/>
    <mergeCell ref="B28:D28"/>
    <mergeCell ref="F28:I28"/>
    <mergeCell ref="L28:N28"/>
    <mergeCell ref="P28:S28"/>
    <mergeCell ref="V28:W28"/>
    <mergeCell ref="X28:Y28"/>
    <mergeCell ref="Z30:AC30"/>
    <mergeCell ref="AD30:AF30"/>
    <mergeCell ref="B31:D31"/>
    <mergeCell ref="F31:I31"/>
    <mergeCell ref="L31:N31"/>
    <mergeCell ref="P31:S31"/>
    <mergeCell ref="V31:W31"/>
    <mergeCell ref="X31:Y31"/>
    <mergeCell ref="Z31:AC31"/>
    <mergeCell ref="AD31:AF31"/>
    <mergeCell ref="B30:D30"/>
    <mergeCell ref="F30:I30"/>
    <mergeCell ref="L30:N30"/>
    <mergeCell ref="P30:S30"/>
    <mergeCell ref="V30:W30"/>
    <mergeCell ref="X30:Y30"/>
    <mergeCell ref="Z32:AC32"/>
    <mergeCell ref="AD32:AF32"/>
    <mergeCell ref="B33:D33"/>
    <mergeCell ref="F33:I33"/>
    <mergeCell ref="L33:N33"/>
    <mergeCell ref="P33:S33"/>
    <mergeCell ref="V33:W33"/>
    <mergeCell ref="X33:Y33"/>
    <mergeCell ref="Z33:AC33"/>
    <mergeCell ref="AD33:AF33"/>
    <mergeCell ref="B32:D32"/>
    <mergeCell ref="F32:I32"/>
    <mergeCell ref="L32:N32"/>
    <mergeCell ref="P32:S32"/>
    <mergeCell ref="V32:W32"/>
    <mergeCell ref="X32:Y32"/>
    <mergeCell ref="Z34:AC34"/>
    <mergeCell ref="AD34:AF34"/>
    <mergeCell ref="B35:D35"/>
    <mergeCell ref="F35:I35"/>
    <mergeCell ref="L35:N35"/>
    <mergeCell ref="P35:S35"/>
    <mergeCell ref="V35:W35"/>
    <mergeCell ref="X35:Y35"/>
    <mergeCell ref="Z35:AC35"/>
    <mergeCell ref="AD35:AF35"/>
    <mergeCell ref="B34:D34"/>
    <mergeCell ref="F34:I34"/>
    <mergeCell ref="L34:N34"/>
    <mergeCell ref="P34:S34"/>
    <mergeCell ref="V34:W34"/>
    <mergeCell ref="X34:Y34"/>
    <mergeCell ref="Z36:AC36"/>
    <mergeCell ref="AD36:AF36"/>
    <mergeCell ref="B37:D37"/>
    <mergeCell ref="F37:I37"/>
    <mergeCell ref="L37:N37"/>
    <mergeCell ref="P37:S37"/>
    <mergeCell ref="V37:W37"/>
    <mergeCell ref="X37:Y37"/>
    <mergeCell ref="Z37:AC37"/>
    <mergeCell ref="AD37:AF37"/>
    <mergeCell ref="B36:D36"/>
    <mergeCell ref="F36:I36"/>
    <mergeCell ref="L36:N36"/>
    <mergeCell ref="P36:S36"/>
    <mergeCell ref="V36:W36"/>
    <mergeCell ref="X36:Y36"/>
    <mergeCell ref="Z40:AC40"/>
    <mergeCell ref="AD40:AF40"/>
    <mergeCell ref="B40:D40"/>
    <mergeCell ref="F40:I40"/>
    <mergeCell ref="L40:N40"/>
    <mergeCell ref="P40:S40"/>
    <mergeCell ref="V40:W40"/>
    <mergeCell ref="X40:Y40"/>
    <mergeCell ref="Z38:AC38"/>
    <mergeCell ref="AD38:AF38"/>
    <mergeCell ref="B39:D39"/>
    <mergeCell ref="F39:I39"/>
    <mergeCell ref="L39:N39"/>
    <mergeCell ref="P39:S39"/>
    <mergeCell ref="V39:W39"/>
    <mergeCell ref="X39:Y39"/>
    <mergeCell ref="Z39:AC39"/>
    <mergeCell ref="AD39:AF39"/>
    <mergeCell ref="B38:D38"/>
    <mergeCell ref="F38:I38"/>
    <mergeCell ref="L38:N38"/>
    <mergeCell ref="P38:S38"/>
    <mergeCell ref="V38:W38"/>
    <mergeCell ref="X38:Y38"/>
  </mergeCells>
  <phoneticPr fontId="2"/>
  <conditionalFormatting sqref="B15:D27">
    <cfRule type="cellIs" dxfId="5" priority="3" operator="equal">
      <formula>"  月　　日"</formula>
    </cfRule>
  </conditionalFormatting>
  <conditionalFormatting sqref="F14:I14">
    <cfRule type="cellIs" dxfId="4" priority="4" operator="equal">
      <formula>"  月　　日"</formula>
    </cfRule>
  </conditionalFormatting>
  <conditionalFormatting sqref="F16:I27">
    <cfRule type="cellIs" dxfId="3" priority="9" operator="equal">
      <formula>"  月　　日"</formula>
    </cfRule>
  </conditionalFormatting>
  <conditionalFormatting sqref="F6:Z7 F8:AF9 F10:V10 Y10:AF10 F15 J15 P15 T15 B15:D40 L15:N40 V15:Y40 AD15:AF40 F16:J40 P16:T40">
    <cfRule type="containsBlanks" dxfId="2" priority="1">
      <formula>LEN(TRIM(B6))=0</formula>
    </cfRule>
  </conditionalFormatting>
  <conditionalFormatting sqref="L15:N27">
    <cfRule type="cellIs" dxfId="1" priority="2" operator="equal">
      <formula>"  月　　日"</formula>
    </cfRule>
  </conditionalFormatting>
  <conditionalFormatting sqref="P16:S27">
    <cfRule type="cellIs" dxfId="0" priority="5" operator="equal">
      <formula>"  月　　日"</formula>
    </cfRule>
  </conditionalFormatting>
  <dataValidations count="4">
    <dataValidation type="list" allowBlank="1" showInputMessage="1" showErrorMessage="1" sqref="Y10:AF10" xr:uid="{8F32FC71-C94A-45AE-BE49-E7406AAF10EC}">
      <formula1>$AI$8:$AI$10</formula1>
    </dataValidation>
    <dataValidation type="date" operator="lessThanOrEqual" allowBlank="1" showInputMessage="1" showErrorMessage="1" errorTitle="日付不整合" error="離職年月日以前の日付を入力してください" prompt="「西暦/月/日」の形式で入力してください。" sqref="AB2:AF2" xr:uid="{25608D62-F643-4ACA-A744-0BA22FBAED16}">
      <formula1>AB3</formula1>
    </dataValidation>
    <dataValidation type="date" operator="greaterThanOrEqual" allowBlank="1" showInputMessage="1" showErrorMessage="1" errorTitle="日付不整合" error="取得年月日以降の日付を入力してください" prompt="「西暦/月/日」の形式で入力してください。" sqref="AB3:AF3" xr:uid="{C687A6B3-6BB2-4CA3-83F1-DE309FF7F464}">
      <formula1>AB2</formula1>
    </dataValidation>
    <dataValidation type="list" allowBlank="1" showInputMessage="1" showErrorMessage="1" sqref="AB4" xr:uid="{98FFC57E-A014-46E5-B8EF-B67B449708A8}">
      <formula1>"1,2,3,4,5,6,7,8,9,10,11,12,13,14,15,16,17,18,19,20,21,22,23,24,25,26,27,28,29,30,31"</formula1>
    </dataValidation>
  </dataValidations>
  <pageMargins left="0.39370078740157483" right="0" top="0.78740157480314965" bottom="0.19685039370078741" header="0.51181102362204722" footer="0.51181102362204722"/>
  <pageSetup paperSize="8" orientation="portrait" r:id="rId1"/>
  <headerFooter alignWithMargins="0">
    <oddFooter>&amp;L&amp;D&amp;C&amp;8浜松商工会議所　電話：053-452-1113　メール：rouho@hamamatsu-cci.or.jp&amp;R（　/　）</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記入例</vt:lpstr>
      <vt:lpstr>退社</vt:lpstr>
      <vt:lpstr>離職票欄</vt:lpstr>
      <vt:lpstr>記入例!Print_Area</vt:lpstr>
      <vt:lpstr>退社!Print_Area</vt:lpstr>
      <vt:lpstr>離職票欄!Print_Area</vt:lpstr>
    </vt:vector>
  </TitlesOfParts>
  <Company>TMC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tmcadmin</dc:creator>
  <cp:lastModifiedBy>川畑 なつ美</cp:lastModifiedBy>
  <cp:lastPrinted>2026-02-20T02:01:16Z</cp:lastPrinted>
  <dcterms:created xsi:type="dcterms:W3CDTF">2021-02-03T00:33:49Z</dcterms:created>
  <dcterms:modified xsi:type="dcterms:W3CDTF">2026-02-20T02:02:15Z</dcterms:modified>
</cp:coreProperties>
</file>